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35" tabRatio="809" activeTab="0"/>
  </bookViews>
  <sheets>
    <sheet name="Upit PARA-TECNOST" sheetId="1" r:id="rId1"/>
  </sheets>
  <definedNames>
    <definedName name="AKTIV">"GotovOblik 925"</definedName>
    <definedName name="Microsoft_Investor_Cijene_dionica" localSheetId="0">'Upit PARA-TECNOST'!#REF!</definedName>
    <definedName name="solver_adj" localSheetId="0" hidden="1">'Upit PARA-TECNOST'!$I$23,'Upit PARA-TECNOST'!#REF!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'Upit PARA-TECNOST'!#REF!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Zahtev</author>
    <author>Rikalovic Milan</author>
    <author>Milan Rikalovic</author>
  </authors>
  <commentList>
    <comment ref="J15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Obavezan podatak</t>
        </r>
      </text>
    </comment>
    <comment ref="G15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Obavezan podatak</t>
        </r>
      </text>
    </comment>
    <comment ref="G13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Obavezan podatak</t>
        </r>
      </text>
    </comment>
    <comment ref="J13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Obavezan podatak</t>
        </r>
      </text>
    </comment>
    <comment ref="H39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Ako se ne zada usvaja se prema preporuci proizvodjaca</t>
        </r>
      </text>
    </comment>
    <comment ref="K39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Ako se ne zada usvaja se prema preporuci proizvodjaca</t>
        </r>
      </text>
    </comment>
    <comment ref="D5" authorId="0">
      <text>
        <r>
          <rPr>
            <b/>
            <sz val="8"/>
            <rFont val="Tahoma"/>
            <family val="0"/>
          </rPr>
          <t>NAZIV FIRME</t>
        </r>
        <r>
          <rPr>
            <sz val="8"/>
            <rFont val="Tahoma"/>
            <family val="0"/>
          </rPr>
          <t xml:space="preserve">
Obavezan podatak</t>
        </r>
      </text>
    </comment>
    <comment ref="K6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Obavezan podatak</t>
        </r>
      </text>
    </comment>
    <comment ref="K7" authorId="1">
      <text>
        <r>
          <rPr>
            <b/>
            <sz val="8"/>
            <rFont val="Tahoma"/>
            <family val="0"/>
          </rPr>
          <t>Potreban izbor za:</t>
        </r>
        <r>
          <rPr>
            <sz val="8"/>
            <rFont val="Tahoma"/>
            <family val="0"/>
          </rPr>
          <t xml:space="preserve">
Uneti iz menija</t>
        </r>
      </text>
    </comment>
    <comment ref="G16" authorId="1">
      <text>
        <r>
          <rPr>
            <b/>
            <sz val="8"/>
            <rFont val="Tahoma"/>
            <family val="0"/>
          </rPr>
          <t>Neobavezan zahtev</t>
        </r>
        <r>
          <rPr>
            <sz val="8"/>
            <rFont val="Tahoma"/>
            <family val="0"/>
          </rPr>
          <t xml:space="preserve">
Izabrati iz menija.
Ako nema zahteva, izbor vrsi proizvodjac</t>
        </r>
      </text>
    </comment>
    <comment ref="J17" authorId="0">
      <text>
        <r>
          <rPr>
            <b/>
            <sz val="8"/>
            <rFont val="Tahoma"/>
            <family val="0"/>
          </rPr>
          <t>Neobavezan zahtev:</t>
        </r>
        <r>
          <rPr>
            <sz val="8"/>
            <rFont val="Tahoma"/>
            <family val="0"/>
          </rPr>
          <t xml:space="preserve">
Ako nije uneta vrednost izbor se prepusta proizvodjacu</t>
        </r>
      </text>
    </comment>
    <comment ref="G18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Apsolutni pritisak pare</t>
        </r>
      </text>
    </comment>
    <comment ref="H18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Temperatura pare</t>
        </r>
      </text>
    </comment>
    <comment ref="I18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Entalpija pare</t>
        </r>
      </text>
    </comment>
    <comment ref="J18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Gustina pare</t>
        </r>
      </text>
    </comment>
    <comment ref="K18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Stepen zasicenja pare
x=1, za suvu i pregrejanu paru</t>
        </r>
      </text>
    </comment>
    <comment ref="K20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Latentna toplota
promene faze</t>
        </r>
      </text>
    </comment>
    <comment ref="H22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Mora biti veca od temperature tecnosti na ulazu u RT</t>
        </r>
      </text>
    </comment>
    <comment ref="H27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SOS - kontradiktornost
Ne moze se usvojiti temperatura pare koja nije zadata</t>
        </r>
      </text>
    </comment>
    <comment ref="J26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SOS kontradiktornost
Mora biti zadat izlaz bar jednog fluida</t>
        </r>
      </text>
    </comment>
    <comment ref="G29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Srednja temperatura</t>
        </r>
      </text>
    </comment>
    <comment ref="H29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Specificni toplotni kapacitet pri tsr</t>
        </r>
      </text>
    </comment>
    <comment ref="I29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Specificna gustina pri tsr</t>
        </r>
      </text>
    </comment>
    <comment ref="J29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Toplotna provodljivost pri tsr</t>
        </r>
      </text>
    </comment>
    <comment ref="K29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Kinematska viskoznost pri tsr</t>
        </r>
      </text>
    </comment>
    <comment ref="D6" authorId="0">
      <text>
        <r>
          <rPr>
            <b/>
            <sz val="8"/>
            <rFont val="Tahoma"/>
            <family val="0"/>
          </rPr>
          <t>Adresa i telefon narucioca</t>
        </r>
        <r>
          <rPr>
            <sz val="8"/>
            <rFont val="Tahoma"/>
            <family val="0"/>
          </rPr>
          <t xml:space="preserve">
Obavezan podatak</t>
        </r>
      </text>
    </comment>
    <comment ref="D7" authorId="2">
      <text>
        <r>
          <rPr>
            <b/>
            <sz val="8"/>
            <rFont val="Tahoma"/>
            <family val="0"/>
          </rPr>
          <t>Ime i prezime lica za kontakt</t>
        </r>
        <r>
          <rPr>
            <sz val="8"/>
            <rFont val="Tahoma"/>
            <family val="0"/>
          </rPr>
          <t xml:space="preserve">
Obavezan podatak</t>
        </r>
      </text>
    </comment>
    <comment ref="D42" authorId="2">
      <text>
        <r>
          <rPr>
            <b/>
            <sz val="8"/>
            <rFont val="Tahoma"/>
            <family val="0"/>
          </rPr>
          <t>Opcioni podatak</t>
        </r>
        <r>
          <rPr>
            <sz val="8"/>
            <rFont val="Tahoma"/>
            <family val="0"/>
          </rPr>
          <t xml:space="preserve">
Unesite proizvoljan tekst</t>
        </r>
      </text>
    </comment>
  </commentList>
</comments>
</file>

<file path=xl/sharedStrings.xml><?xml version="1.0" encoding="utf-8"?>
<sst xmlns="http://schemas.openxmlformats.org/spreadsheetml/2006/main" count="116" uniqueCount="113">
  <si>
    <t>DATUM</t>
  </si>
  <si>
    <t>Broj</t>
  </si>
  <si>
    <t>Zadati (usvojeni) otpor zaprljanja</t>
  </si>
  <si>
    <t>Koef. provodjenja toplote zaprljanja</t>
  </si>
  <si>
    <t>A1</t>
  </si>
  <si>
    <t>A2</t>
  </si>
  <si>
    <t>A3</t>
  </si>
  <si>
    <t>A4</t>
  </si>
  <si>
    <t>B1</t>
  </si>
  <si>
    <t>B2</t>
  </si>
  <si>
    <t>B3</t>
  </si>
  <si>
    <t>B4</t>
  </si>
  <si>
    <t>RADNI  FLUIDI:</t>
  </si>
  <si>
    <t>Debljina zaprljanja</t>
  </si>
  <si>
    <t>u cevi</t>
  </si>
  <si>
    <t>oko cevi</t>
  </si>
  <si>
    <t>TOPLA VODA</t>
  </si>
  <si>
    <t>Naziv radnih fluida</t>
  </si>
  <si>
    <t>Hemijska formula fluida ili posebni podaci</t>
  </si>
  <si>
    <t>Registar</t>
  </si>
  <si>
    <t>a) Direktno zadati maseni protoci</t>
  </si>
  <si>
    <t>b) Protoci preko toplotne snage razmene</t>
  </si>
  <si>
    <t>naslage na bazi kamenca</t>
  </si>
  <si>
    <t>OSTALI USLOVI:</t>
  </si>
  <si>
    <t>KONTAKT:</t>
  </si>
  <si>
    <t>ADRESA:</t>
  </si>
  <si>
    <t>Namena</t>
  </si>
  <si>
    <t>PONUDA</t>
  </si>
  <si>
    <t>KONTAKT</t>
  </si>
  <si>
    <t>VODENA PARA</t>
  </si>
  <si>
    <t>PKT</t>
  </si>
  <si>
    <t>x [ - ]</t>
  </si>
  <si>
    <t>r [ kJ/kg ]</t>
  </si>
  <si>
    <t>MASENI PROTOCI I SNAGA RAZMENE</t>
  </si>
  <si>
    <t>xxxx</t>
  </si>
  <si>
    <t>Mesto, tel. xxx/xxx-xxxx</t>
  </si>
  <si>
    <r>
      <t>H</t>
    </r>
    <r>
      <rPr>
        <b/>
        <sz val="8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>O</t>
    </r>
  </si>
  <si>
    <r>
      <t>Q</t>
    </r>
    <r>
      <rPr>
        <sz val="9"/>
        <color indexed="8"/>
        <rFont val="Arial"/>
        <family val="2"/>
      </rPr>
      <t>RT</t>
    </r>
    <r>
      <rPr>
        <sz val="12"/>
        <color indexed="8"/>
        <rFont val="Arial"/>
        <family val="2"/>
      </rPr>
      <t xml:space="preserve"> [kW]</t>
    </r>
  </si>
  <si>
    <r>
      <t>Q</t>
    </r>
    <r>
      <rPr>
        <vertAlign val="subscript"/>
        <sz val="12"/>
        <color indexed="8"/>
        <rFont val="Arial"/>
        <family val="2"/>
      </rPr>
      <t>RT</t>
    </r>
    <r>
      <rPr>
        <sz val="12"/>
        <color indexed="8"/>
        <rFont val="Arial"/>
        <family val="2"/>
      </rPr>
      <t xml:space="preserve"> [kW]</t>
    </r>
  </si>
  <si>
    <r>
      <t>c[kJ/kg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K]</t>
    </r>
  </si>
  <si>
    <r>
      <t>r</t>
    </r>
    <r>
      <rPr>
        <sz val="11"/>
        <rFont val="Arial"/>
        <family val="2"/>
      </rPr>
      <t>[kg/m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</si>
  <si>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n</t>
    </r>
    <r>
      <rPr>
        <sz val="11"/>
        <rFont val="Arial"/>
        <family val="2"/>
      </rPr>
      <t>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/s]</t>
    </r>
  </si>
  <si>
    <r>
      <t>R</t>
    </r>
    <r>
      <rPr>
        <vertAlign val="subscript"/>
        <sz val="11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K/kW]</t>
    </r>
  </si>
  <si>
    <t>Upit za TEIT listu RT  V I T U S</t>
  </si>
  <si>
    <t>NARUČILAC:</t>
  </si>
  <si>
    <t>Ime i prezime</t>
  </si>
  <si>
    <t>A. REŽIM za IZBOR razmenjivača toplote VITUS</t>
  </si>
  <si>
    <t>PARA - TEČNOST</t>
  </si>
  <si>
    <t xml:space="preserve">Topliji fluid </t>
  </si>
  <si>
    <t>Hladniji fluid</t>
  </si>
  <si>
    <t>Radni pritisci u razmenjivaču</t>
  </si>
  <si>
    <t>Raspored fluida u razmenjivaču toplote</t>
  </si>
  <si>
    <t>Topliji fluid - HOT</t>
  </si>
  <si>
    <t>Hladniji fluid - COLD</t>
  </si>
  <si>
    <r>
      <t>p</t>
    </r>
    <r>
      <rPr>
        <vertAlign val="subscript"/>
        <sz val="12"/>
        <rFont val="Arial"/>
        <family val="2"/>
      </rPr>
      <t xml:space="preserve">h </t>
    </r>
    <r>
      <rPr>
        <sz val="12"/>
        <rFont val="Arial"/>
        <family val="2"/>
      </rPr>
      <t>[bar]</t>
    </r>
  </si>
  <si>
    <r>
      <t>p</t>
    </r>
    <r>
      <rPr>
        <vertAlign val="subscript"/>
        <sz val="12"/>
        <rFont val="Arial"/>
        <family val="2"/>
      </rPr>
      <t xml:space="preserve">c </t>
    </r>
    <r>
      <rPr>
        <sz val="12"/>
        <rFont val="Arial"/>
        <family val="2"/>
      </rPr>
      <t>[bar]</t>
    </r>
  </si>
  <si>
    <t>TEMPERATURSKI REŽIM:</t>
  </si>
  <si>
    <t>Režim hladjenja Toplijeg fluida</t>
  </si>
  <si>
    <t>Veličine stanja pare</t>
  </si>
  <si>
    <t>Stanje pare na ulazu u razmenjivač toplote</t>
  </si>
  <si>
    <t>Stanje pare pri ZASIĆENJU</t>
  </si>
  <si>
    <t>Stanje kondenzata na temperaturi klučanja</t>
  </si>
  <si>
    <t>Stanje kondenzata na izlazu iz razmenjivača</t>
  </si>
  <si>
    <t>Temperatura tečnosti na ulazu i izlazu iz razmenjivača</t>
  </si>
  <si>
    <r>
      <t>t'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</si>
  <si>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t"</t>
    </r>
    <r>
      <rPr>
        <vertAlign val="subscript"/>
        <sz val="12"/>
        <rFont val="Arial"/>
        <family val="2"/>
      </rPr>
      <t xml:space="preserve">c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</si>
  <si>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m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 xml:space="preserve"> [kg/h]</t>
    </r>
  </si>
  <si>
    <r>
      <t>t'</t>
    </r>
    <r>
      <rPr>
        <vertAlign val="subscript"/>
        <sz val="12"/>
        <rFont val="Arial"/>
        <family val="2"/>
      </rPr>
      <t>h</t>
    </r>
    <r>
      <rPr>
        <sz val="12"/>
        <rFont val="Arial"/>
        <family val="2"/>
      </rPr>
      <t xml:space="preserve"> 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</si>
  <si>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m</t>
    </r>
    <r>
      <rPr>
        <vertAlign val="subscript"/>
        <sz val="12"/>
        <rFont val="Arial"/>
        <family val="2"/>
      </rPr>
      <t xml:space="preserve">c </t>
    </r>
    <r>
      <rPr>
        <sz val="12"/>
        <rFont val="Arial"/>
        <family val="2"/>
      </rPr>
      <t>[kg/h]</t>
    </r>
    <r>
      <rPr>
        <vertAlign val="subscript"/>
        <sz val="12"/>
        <rFont val="Arial"/>
        <family val="2"/>
      </rPr>
      <t xml:space="preserve"> </t>
    </r>
  </si>
  <si>
    <t>ZADATE VELIČINE STANJA, pri srednjim temperaturama fluida</t>
  </si>
  <si>
    <t>Veličine stanje za srednju temperaturu pare</t>
  </si>
  <si>
    <t>Veličine stanje za srednju temperaturu kondenzata</t>
  </si>
  <si>
    <t>Veličine stanja za srednju temperaturu tečnosti</t>
  </si>
  <si>
    <t>ZAPRLJANJE  POVRŠINE  RAZMENE  TOPLOTE</t>
  </si>
  <si>
    <r>
      <t>k</t>
    </r>
    <r>
      <rPr>
        <vertAlign val="subscript"/>
        <sz val="11"/>
        <rFont val="Arial"/>
        <family val="2"/>
      </rPr>
      <t>k</t>
    </r>
    <r>
      <rPr>
        <sz val="11"/>
        <rFont val="Arial"/>
        <family val="2"/>
      </rPr>
      <t>[kW/mK]</t>
    </r>
  </si>
  <si>
    <t>Računski otpor zaprljanja</t>
  </si>
  <si>
    <t xml:space="preserve">MAKSIMALNA MERA GABARITA, DUŽINA UGRADNJE </t>
  </si>
  <si>
    <t>MAKSIMALNI DOZVOLJENI PAD PRITISKA TEČNOSTI</t>
  </si>
  <si>
    <t>Sačuvajte Vaš UPIT u dokumentaciji</t>
  </si>
  <si>
    <t>a zatim ga pošaljite kao prilog uz mail</t>
  </si>
  <si>
    <t>TEMP. IZLAZA</t>
  </si>
  <si>
    <r>
      <t>R</t>
    </r>
    <r>
      <rPr>
        <vertAlign val="subscript"/>
        <sz val="11"/>
        <color indexed="8"/>
        <rFont val="Arial"/>
        <family val="2"/>
      </rPr>
      <t>o</t>
    </r>
    <r>
      <rPr>
        <sz val="10"/>
        <color indexed="8"/>
        <rFont val="Arial"/>
        <family val="2"/>
      </rP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K/kW]</t>
    </r>
  </si>
  <si>
    <r>
      <t>R</t>
    </r>
    <r>
      <rPr>
        <vertAlign val="subscript"/>
        <sz val="11"/>
        <color indexed="8"/>
        <rFont val="Arial"/>
        <family val="2"/>
      </rPr>
      <t>r</t>
    </r>
    <r>
      <rPr>
        <sz val="10"/>
        <color indexed="8"/>
        <rFont val="Arial"/>
        <family val="2"/>
      </rP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K/kW]</t>
    </r>
  </si>
  <si>
    <t>U slučaju potrebe pozovite 064 329-5290</t>
  </si>
  <si>
    <t>Ime (FIRMA)</t>
  </si>
  <si>
    <r>
      <t>Napomena:</t>
    </r>
  </si>
  <si>
    <t>LISTA PODATAKA ZA PRORAČUN RAZMENJIVAČA TOPLOTE</t>
  </si>
  <si>
    <t>B. DOPUNSKI  KRITERIJUMI  I  OGRANIČENJA  - NIJE OBAVEZNO</t>
  </si>
  <si>
    <t>TEČNOSTI</t>
  </si>
  <si>
    <t xml:space="preserve">C. MATERIJAL, KLASIFIKACIJA I PROTOKOL IZRADE PROIZVODA  </t>
  </si>
  <si>
    <t>C1</t>
  </si>
  <si>
    <t>MATERIJAL ZA IZRADU PROIZVODA ODREĐUJE</t>
  </si>
  <si>
    <t>KONSULTACIJA PROIZVOĐA I NARUČIOCA</t>
  </si>
  <si>
    <t>C2</t>
  </si>
  <si>
    <t>KLASIFIKACIJA RADNIH FLUIDA PO EU REGULATIVI</t>
  </si>
  <si>
    <t>C3</t>
  </si>
  <si>
    <t>KATEGORIJA I MODUL PROIZVODA PO EU PED REGULATIVI</t>
  </si>
  <si>
    <t>Ukoliko podatke pod tačkom C</t>
  </si>
  <si>
    <t>daje naručilac, obavezna je dostava</t>
  </si>
  <si>
    <t>posebnog dopisa sa podacima i opisom.</t>
  </si>
  <si>
    <t>PROIZVOĐAČ</t>
  </si>
  <si>
    <t>Uneti PRIMER je neobavezan</t>
  </si>
  <si>
    <r>
      <t>d</t>
    </r>
    <r>
      <rPr>
        <vertAlign val="subscript"/>
        <sz val="11"/>
        <color indexed="8"/>
        <rFont val="Arial"/>
        <family val="2"/>
      </rPr>
      <t xml:space="preserve">kr </t>
    </r>
    <r>
      <rPr>
        <sz val="11"/>
        <color indexed="8"/>
        <rFont val="Arial"/>
        <family val="2"/>
      </rPr>
      <t xml:space="preserve">[m] </t>
    </r>
  </si>
  <si>
    <r>
      <t>R</t>
    </r>
    <r>
      <rPr>
        <vertAlign val="subscript"/>
        <sz val="11"/>
        <color indexed="8"/>
        <rFont val="Arial"/>
        <family val="2"/>
      </rPr>
      <t xml:space="preserve">r </t>
    </r>
    <r>
      <rPr>
        <sz val="11"/>
        <color indexed="8"/>
        <rFont val="Arial"/>
        <family val="2"/>
      </rPr>
      <t>[m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K/kW]</t>
    </r>
  </si>
  <si>
    <r>
      <t>d</t>
    </r>
    <r>
      <rPr>
        <vertAlign val="subscript"/>
        <sz val="11"/>
        <color indexed="8"/>
        <rFont val="Arial"/>
        <family val="2"/>
      </rPr>
      <t xml:space="preserve">ko </t>
    </r>
    <r>
      <rPr>
        <sz val="11"/>
        <color indexed="8"/>
        <rFont val="Arial"/>
        <family val="2"/>
      </rPr>
      <t xml:space="preserve">[m] </t>
    </r>
  </si>
  <si>
    <r>
      <t>t</t>
    </r>
    <r>
      <rPr>
        <vertAlign val="subscript"/>
        <sz val="11"/>
        <rFont val="Arial"/>
        <family val="2"/>
      </rPr>
      <t xml:space="preserve"> sr</t>
    </r>
    <r>
      <rPr>
        <sz val="11"/>
        <rFont val="Arial"/>
        <family val="2"/>
      </rPr>
      <t>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</si>
  <si>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t>k[kW/mK]</t>
  </si>
  <si>
    <r>
      <t>p</t>
    </r>
    <r>
      <rPr>
        <vertAlign val="subscript"/>
        <sz val="11"/>
        <rFont val="Arial"/>
        <family val="2"/>
      </rPr>
      <t xml:space="preserve">haps </t>
    </r>
    <r>
      <rPr>
        <sz val="11"/>
        <rFont val="Arial"/>
        <family val="2"/>
      </rPr>
      <t>[bar]</t>
    </r>
  </si>
  <si>
    <r>
      <t>t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</si>
  <si>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h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[kJ/kg]</t>
    </r>
  </si>
  <si>
    <r>
      <t>r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[kg/m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</si>
  <si>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D</t>
    </r>
    <r>
      <rPr>
        <sz val="11"/>
        <color indexed="8"/>
        <rFont val="Arial"/>
        <family val="2"/>
      </rPr>
      <t>p</t>
    </r>
    <r>
      <rPr>
        <vertAlign val="subscript"/>
        <sz val="11"/>
        <color indexed="8"/>
        <rFont val="Arial"/>
        <family val="2"/>
      </rPr>
      <t>tec. max</t>
    </r>
    <r>
      <rPr>
        <sz val="11"/>
        <color indexed="8"/>
        <rFont val="Arial"/>
        <family val="2"/>
      </rPr>
      <t xml:space="preserve"> [kPa]</t>
    </r>
  </si>
  <si>
    <r>
      <t>L</t>
    </r>
    <r>
      <rPr>
        <vertAlign val="subscript"/>
        <sz val="11"/>
        <color indexed="8"/>
        <rFont val="Arial"/>
        <family val="2"/>
      </rPr>
      <t>RTmax</t>
    </r>
    <r>
      <rPr>
        <sz val="11"/>
        <color indexed="8"/>
        <rFont val="Arial"/>
        <family val="2"/>
      </rPr>
      <t xml:space="preserve"> [m]</t>
    </r>
  </si>
</sst>
</file>

<file path=xl/styles.xml><?xml version="1.0" encoding="utf-8"?>
<styleSheet xmlns="http://schemas.openxmlformats.org/spreadsheetml/2006/main">
  <numFmts count="5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00000"/>
    <numFmt numFmtId="191" formatCode="0.00;[Red]0.00"/>
    <numFmt numFmtId="192" formatCode="0.0;[Red]0.0"/>
    <numFmt numFmtId="193" formatCode="0;[Red]0"/>
    <numFmt numFmtId="194" formatCode="0.0%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0.00000000"/>
    <numFmt numFmtId="202" formatCode="dd\-mmm\-yy"/>
    <numFmt numFmtId="203" formatCode="dd/mm/yyyy"/>
    <numFmt numFmtId="204" formatCode="&quot;Da&quot;;&quot;Da&quot;;&quot;Ne&quot;"/>
    <numFmt numFmtId="205" formatCode="&quot;Istina&quot;;&quot;Istina&quot;;&quot;Laž&quot;"/>
    <numFmt numFmtId="206" formatCode="&quot;Uključeno&quot;;&quot;Uključeno&quot;;&quot;Isključeno&quot;"/>
    <numFmt numFmtId="207" formatCode="#,##0\ [$€-1]"/>
    <numFmt numFmtId="208" formatCode="#,##0.00\ [$€-1]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2"/>
      <name val="Symbol"/>
      <family val="1"/>
    </font>
    <font>
      <sz val="10"/>
      <name val="YU L Swiss"/>
      <family val="2"/>
    </font>
    <font>
      <sz val="12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4"/>
      <color indexed="16"/>
      <name val="Arial"/>
      <family val="2"/>
    </font>
    <font>
      <sz val="10"/>
      <color indexed="21"/>
      <name val="Arial"/>
      <family val="2"/>
    </font>
    <font>
      <b/>
      <sz val="8"/>
      <color indexed="8"/>
      <name val="Arial"/>
      <family val="2"/>
    </font>
    <font>
      <sz val="20"/>
      <color indexed="12"/>
      <name val="Arial"/>
      <family val="2"/>
    </font>
    <font>
      <sz val="12"/>
      <color indexed="8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4"/>
      <name val="Arial"/>
      <family val="2"/>
    </font>
    <font>
      <sz val="14"/>
      <color indexed="8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vertAlign val="subscript"/>
      <sz val="12"/>
      <name val="Arial"/>
      <family val="2"/>
    </font>
    <font>
      <b/>
      <sz val="12"/>
      <color indexed="33"/>
      <name val="Arial"/>
      <family val="2"/>
    </font>
    <font>
      <vertAlign val="superscript"/>
      <sz val="12"/>
      <name val="Arial"/>
      <family val="2"/>
    </font>
    <font>
      <sz val="9"/>
      <color indexed="8"/>
      <name val="Arial"/>
      <family val="2"/>
    </font>
    <font>
      <vertAlign val="subscript"/>
      <sz val="12"/>
      <color indexed="8"/>
      <name val="Arial"/>
      <family val="2"/>
    </font>
    <font>
      <b/>
      <sz val="12"/>
      <color indexed="20"/>
      <name val="Arial"/>
      <family val="2"/>
    </font>
    <font>
      <sz val="12"/>
      <color indexed="33"/>
      <name val="Arial"/>
      <family val="2"/>
    </font>
    <font>
      <b/>
      <sz val="10"/>
      <color indexed="1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vertAlign val="subscript"/>
      <sz val="11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5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Symbol"/>
      <family val="1"/>
    </font>
    <font>
      <vertAlign val="superscript"/>
      <sz val="11"/>
      <color indexed="8"/>
      <name val="Arial"/>
      <family val="2"/>
    </font>
    <font>
      <sz val="11"/>
      <name val="Symbol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3" fillId="3" borderId="0" xfId="0" applyFont="1" applyFill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23" fillId="3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7" fillId="4" borderId="1" xfId="0" applyFont="1" applyFill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30" fillId="2" borderId="3" xfId="0" applyFont="1" applyFill="1" applyBorder="1" applyAlignment="1" applyProtection="1">
      <alignment horizontal="left"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/>
      <protection hidden="1"/>
    </xf>
    <xf numFmtId="0" fontId="20" fillId="2" borderId="3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/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right"/>
      <protection hidden="1"/>
    </xf>
    <xf numFmtId="0" fontId="20" fillId="2" borderId="3" xfId="0" applyFont="1" applyFill="1" applyBorder="1" applyAlignment="1" applyProtection="1">
      <alignment horizontal="left" vertical="center"/>
      <protection hidden="1"/>
    </xf>
    <xf numFmtId="0" fontId="30" fillId="2" borderId="5" xfId="0" applyFont="1" applyFill="1" applyBorder="1" applyAlignment="1" applyProtection="1">
      <alignment horizontal="left" vertical="center"/>
      <protection hidden="1"/>
    </xf>
    <xf numFmtId="0" fontId="34" fillId="2" borderId="5" xfId="0" applyFont="1" applyFill="1" applyBorder="1" applyAlignment="1" applyProtection="1" quotePrefix="1">
      <alignment horizontal="center" vertical="center"/>
      <protection hidden="1"/>
    </xf>
    <xf numFmtId="0" fontId="34" fillId="2" borderId="5" xfId="0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/>
      <protection hidden="1"/>
    </xf>
    <xf numFmtId="0" fontId="31" fillId="3" borderId="5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hidden="1"/>
    </xf>
    <xf numFmtId="0" fontId="34" fillId="2" borderId="0" xfId="0" applyFont="1" applyFill="1" applyBorder="1" applyAlignment="1" applyProtection="1" quotePrefix="1">
      <alignment horizontal="center" vertical="center"/>
      <protection hidden="1"/>
    </xf>
    <xf numFmtId="0" fontId="34" fillId="2" borderId="0" xfId="0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31" fillId="3" borderId="6" xfId="0" applyFont="1" applyFill="1" applyBorder="1" applyAlignment="1" applyProtection="1">
      <alignment horizontal="center" vertical="center"/>
      <protection locked="0"/>
    </xf>
    <xf numFmtId="0" fontId="30" fillId="5" borderId="6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30" fillId="2" borderId="6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31" fillId="3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right"/>
      <protection hidden="1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2" borderId="7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/>
      <protection hidden="1"/>
    </xf>
    <xf numFmtId="2" fontId="20" fillId="5" borderId="4" xfId="0" applyNumberFormat="1" applyFont="1" applyFill="1" applyBorder="1" applyAlignment="1" applyProtection="1">
      <alignment horizontal="center" vertical="center"/>
      <protection hidden="1"/>
    </xf>
    <xf numFmtId="0" fontId="38" fillId="2" borderId="3" xfId="0" applyFont="1" applyFill="1" applyBorder="1" applyAlignment="1" applyProtection="1">
      <alignment horizontal="left"/>
      <protection hidden="1"/>
    </xf>
    <xf numFmtId="0" fontId="7" fillId="2" borderId="3" xfId="0" applyFont="1" applyFill="1" applyBorder="1" applyAlignment="1" applyProtection="1">
      <alignment horizontal="right"/>
      <protection hidden="1"/>
    </xf>
    <xf numFmtId="0" fontId="30" fillId="5" borderId="3" xfId="0" applyFont="1" applyFill="1" applyBorder="1" applyAlignment="1" applyProtection="1">
      <alignment horizontal="center"/>
      <protection hidden="1"/>
    </xf>
    <xf numFmtId="0" fontId="30" fillId="2" borderId="3" xfId="0" applyFont="1" applyFill="1" applyBorder="1" applyAlignment="1" applyProtection="1">
      <alignment horizontal="center"/>
      <protection hidden="1"/>
    </xf>
    <xf numFmtId="0" fontId="30" fillId="2" borderId="3" xfId="0" applyFont="1" applyFill="1" applyBorder="1" applyAlignment="1" applyProtection="1">
      <alignment vertical="center"/>
      <protection hidden="1"/>
    </xf>
    <xf numFmtId="0" fontId="34" fillId="2" borderId="3" xfId="0" applyFont="1" applyFill="1" applyBorder="1" applyAlignment="1" applyProtection="1" quotePrefix="1">
      <alignment horizontal="center" vertical="center"/>
      <protection hidden="1"/>
    </xf>
    <xf numFmtId="0" fontId="34" fillId="2" borderId="3" xfId="0" applyFont="1" applyFill="1" applyBorder="1" applyAlignment="1" applyProtection="1">
      <alignment vertical="center"/>
      <protection hidden="1"/>
    </xf>
    <xf numFmtId="0" fontId="39" fillId="2" borderId="3" xfId="0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horizontal="right"/>
      <protection hidden="1"/>
    </xf>
    <xf numFmtId="0" fontId="30" fillId="2" borderId="5" xfId="0" applyFont="1" applyFill="1" applyBorder="1" applyAlignment="1" applyProtection="1">
      <alignment horizontal="center"/>
      <protection hidden="1"/>
    </xf>
    <xf numFmtId="0" fontId="40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41" fillId="2" borderId="8" xfId="0" applyFont="1" applyFill="1" applyBorder="1" applyAlignment="1" applyProtection="1">
      <alignment horizontal="center" vertical="center"/>
      <protection hidden="1"/>
    </xf>
    <xf numFmtId="0" fontId="30" fillId="5" borderId="4" xfId="0" applyFont="1" applyFill="1" applyBorder="1" applyAlignment="1" applyProtection="1">
      <alignment horizontal="center"/>
      <protection hidden="1"/>
    </xf>
    <xf numFmtId="0" fontId="23" fillId="3" borderId="6" xfId="0" applyFont="1" applyFill="1" applyBorder="1" applyAlignment="1" applyProtection="1">
      <alignment horizontal="center"/>
      <protection locked="0"/>
    </xf>
    <xf numFmtId="0" fontId="23" fillId="3" borderId="4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43" fillId="2" borderId="0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right" vertical="center"/>
      <protection hidden="1"/>
    </xf>
    <xf numFmtId="0" fontId="7" fillId="0" borderId="1" xfId="0" applyFont="1" applyBorder="1" applyAlignment="1" applyProtection="1">
      <alignment/>
      <protection hidden="1"/>
    </xf>
    <xf numFmtId="0" fontId="44" fillId="0" borderId="1" xfId="0" applyFont="1" applyBorder="1" applyAlignment="1" applyProtection="1">
      <alignment vertical="center"/>
      <protection hidden="1"/>
    </xf>
    <xf numFmtId="0" fontId="26" fillId="0" borderId="1" xfId="0" applyFont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45" fillId="2" borderId="6" xfId="0" applyFont="1" applyFill="1" applyBorder="1" applyAlignment="1" applyProtection="1">
      <alignment vertical="center"/>
      <protection hidden="1"/>
    </xf>
    <xf numFmtId="0" fontId="45" fillId="2" borderId="4" xfId="0" applyFont="1" applyFill="1" applyBorder="1" applyAlignment="1" applyProtection="1">
      <alignment vertical="center"/>
      <protection hidden="1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47" fillId="2" borderId="0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47" fillId="2" borderId="0" xfId="0" applyFont="1" applyFill="1" applyBorder="1" applyAlignment="1" applyProtection="1">
      <alignment horizontal="right"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/>
      <protection hidden="1"/>
    </xf>
    <xf numFmtId="0" fontId="14" fillId="2" borderId="4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5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17" fillId="0" borderId="1" xfId="0" applyFont="1" applyFill="1" applyBorder="1" applyAlignment="1" applyProtection="1">
      <alignment vertical="center"/>
      <protection hidden="1"/>
    </xf>
    <xf numFmtId="0" fontId="9" fillId="0" borderId="1" xfId="15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47" fillId="0" borderId="1" xfId="0" applyFont="1" applyFill="1" applyBorder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/>
      <protection hidden="1"/>
    </xf>
    <xf numFmtId="0" fontId="52" fillId="0" borderId="0" xfId="0" applyFont="1" applyFill="1" applyBorder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54" fillId="4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9" fillId="0" borderId="0" xfId="15" applyFill="1" applyBorder="1" applyAlignment="1" applyProtection="1">
      <alignment vertical="center"/>
      <protection locked="0"/>
    </xf>
    <xf numFmtId="0" fontId="55" fillId="2" borderId="4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202" fontId="47" fillId="2" borderId="0" xfId="0" applyNumberFormat="1" applyFont="1" applyFill="1" applyAlignment="1" applyProtection="1">
      <alignment horizontal="left" vertical="center"/>
      <protection hidden="1"/>
    </xf>
    <xf numFmtId="0" fontId="20" fillId="4" borderId="0" xfId="0" applyFont="1" applyFill="1" applyBorder="1" applyAlignment="1" applyProtection="1">
      <alignment vertical="center"/>
      <protection hidden="1"/>
    </xf>
    <xf numFmtId="0" fontId="19" fillId="3" borderId="9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24" fillId="3" borderId="1" xfId="0" applyFont="1" applyFill="1" applyBorder="1" applyAlignment="1" applyProtection="1">
      <alignment horizontal="left" vertical="center"/>
      <protection locked="0"/>
    </xf>
    <xf numFmtId="0" fontId="53" fillId="6" borderId="10" xfId="0" applyNumberFormat="1" applyFont="1" applyFill="1" applyBorder="1" applyAlignment="1" applyProtection="1">
      <alignment horizontal="center" vertical="center"/>
      <protection hidden="1"/>
    </xf>
    <xf numFmtId="0" fontId="53" fillId="6" borderId="3" xfId="0" applyNumberFormat="1" applyFont="1" applyFill="1" applyBorder="1" applyAlignment="1" applyProtection="1">
      <alignment horizontal="center" vertical="center"/>
      <protection hidden="1"/>
    </xf>
    <xf numFmtId="0" fontId="53" fillId="6" borderId="11" xfId="0" applyNumberFormat="1" applyFont="1" applyFill="1" applyBorder="1" applyAlignment="1" applyProtection="1">
      <alignment horizontal="center" vertical="center"/>
      <protection hidden="1"/>
    </xf>
    <xf numFmtId="0" fontId="31" fillId="3" borderId="8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/>
      <protection locked="0"/>
    </xf>
    <xf numFmtId="0" fontId="31" fillId="3" borderId="12" xfId="0" applyFont="1" applyFill="1" applyBorder="1" applyAlignment="1" applyProtection="1">
      <alignment horizontal="center" vertical="center"/>
      <protection locked="0"/>
    </xf>
    <xf numFmtId="0" fontId="30" fillId="5" borderId="12" xfId="0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31" fillId="3" borderId="13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0" fillId="7" borderId="0" xfId="0" applyFont="1" applyFill="1" applyAlignment="1" applyProtection="1">
      <alignment/>
      <protection hidden="1"/>
    </xf>
    <xf numFmtId="0" fontId="7" fillId="7" borderId="0" xfId="0" applyFont="1" applyFill="1" applyAlignment="1" applyProtection="1">
      <alignment/>
      <protection hidden="1"/>
    </xf>
    <xf numFmtId="0" fontId="47" fillId="2" borderId="0" xfId="0" applyFont="1" applyFill="1" applyAlignment="1" applyProtection="1">
      <alignment horizontal="left" vertical="center"/>
      <protection hidden="1"/>
    </xf>
    <xf numFmtId="0" fontId="44" fillId="3" borderId="6" xfId="0" applyFont="1" applyFill="1" applyBorder="1" applyAlignment="1" applyProtection="1">
      <alignment horizontal="center" vertical="center"/>
      <protection locked="0"/>
    </xf>
    <xf numFmtId="0" fontId="47" fillId="2" borderId="6" xfId="0" applyFont="1" applyFill="1" applyBorder="1" applyAlignment="1" applyProtection="1">
      <alignment horizontal="left" vertical="center"/>
      <protection hidden="1"/>
    </xf>
    <xf numFmtId="0" fontId="44" fillId="2" borderId="6" xfId="0" applyFont="1" applyFill="1" applyBorder="1" applyAlignment="1" applyProtection="1">
      <alignment horizontal="center" vertical="center"/>
      <protection hidden="1"/>
    </xf>
    <xf numFmtId="0" fontId="56" fillId="2" borderId="0" xfId="0" applyFont="1" applyFill="1" applyBorder="1" applyAlignment="1" applyProtection="1" quotePrefix="1">
      <alignment horizontal="right" vertical="center"/>
      <protection hidden="1"/>
    </xf>
    <xf numFmtId="0" fontId="41" fillId="2" borderId="0" xfId="0" applyFont="1" applyFill="1" applyBorder="1" applyAlignment="1" applyProtection="1">
      <alignment horizontal="right" vertical="center"/>
      <protection hidden="1"/>
    </xf>
    <xf numFmtId="0" fontId="41" fillId="2" borderId="0" xfId="0" applyFont="1" applyFill="1" applyBorder="1" applyAlignment="1" applyProtection="1">
      <alignment horizontal="center"/>
      <protection hidden="1"/>
    </xf>
    <xf numFmtId="0" fontId="58" fillId="2" borderId="8" xfId="0" applyFont="1" applyFill="1" applyBorder="1" applyAlignment="1" applyProtection="1">
      <alignment horizontal="center" vertical="center"/>
      <protection hidden="1"/>
    </xf>
    <xf numFmtId="0" fontId="58" fillId="2" borderId="14" xfId="0" applyFont="1" applyFill="1" applyBorder="1" applyAlignment="1" applyProtection="1">
      <alignment horizontal="center" vertical="center"/>
      <protection hidden="1"/>
    </xf>
    <xf numFmtId="0" fontId="41" fillId="2" borderId="4" xfId="0" applyFont="1" applyFill="1" applyBorder="1" applyAlignment="1" applyProtection="1">
      <alignment horizontal="center"/>
      <protection hidden="1"/>
    </xf>
    <xf numFmtId="0" fontId="41" fillId="2" borderId="6" xfId="0" applyFont="1" applyFill="1" applyBorder="1" applyAlignment="1" applyProtection="1">
      <alignment horizontal="center"/>
      <protection hidden="1"/>
    </xf>
    <xf numFmtId="0" fontId="58" fillId="2" borderId="6" xfId="0" applyFont="1" applyFill="1" applyBorder="1" applyAlignment="1" applyProtection="1">
      <alignment horizontal="center"/>
      <protection hidden="1"/>
    </xf>
    <xf numFmtId="0" fontId="56" fillId="2" borderId="4" xfId="0" applyFont="1" applyFill="1" applyBorder="1" applyAlignment="1" applyProtection="1">
      <alignment horizontal="right" vertical="center"/>
      <protection hidden="1"/>
    </xf>
    <xf numFmtId="0" fontId="47" fillId="2" borderId="6" xfId="0" applyFont="1" applyFill="1" applyBorder="1" applyAlignment="1" applyProtection="1">
      <alignment horizontal="right" vertical="center"/>
      <protection hidden="1"/>
    </xf>
    <xf numFmtId="0" fontId="0" fillId="2" borderId="6" xfId="0" applyFont="1" applyFill="1" applyBorder="1" applyAlignment="1" applyProtection="1">
      <alignment vertical="center"/>
      <protection hidden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34</xdr:row>
      <xdr:rowOff>0</xdr:rowOff>
    </xdr:from>
    <xdr:to>
      <xdr:col>1</xdr:col>
      <xdr:colOff>95250</xdr:colOff>
      <xdr:row>34</xdr:row>
      <xdr:rowOff>0</xdr:rowOff>
    </xdr:to>
    <xdr:sp>
      <xdr:nvSpPr>
        <xdr:cNvPr id="1" name="Line 31"/>
        <xdr:cNvSpPr>
          <a:spLocks/>
        </xdr:cNvSpPr>
      </xdr:nvSpPr>
      <xdr:spPr>
        <a:xfrm>
          <a:off x="695325" y="7800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36</xdr:row>
      <xdr:rowOff>0</xdr:rowOff>
    </xdr:from>
    <xdr:to>
      <xdr:col>1</xdr:col>
      <xdr:colOff>95250</xdr:colOff>
      <xdr:row>36</xdr:row>
      <xdr:rowOff>0</xdr:rowOff>
    </xdr:to>
    <xdr:sp>
      <xdr:nvSpPr>
        <xdr:cNvPr id="2" name="Line 220"/>
        <xdr:cNvSpPr>
          <a:spLocks/>
        </xdr:cNvSpPr>
      </xdr:nvSpPr>
      <xdr:spPr>
        <a:xfrm>
          <a:off x="695325" y="82581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3" name="TextBox 871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4" name="TextBox 872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5" name="TextBox 879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6" name="TextBox 884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e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" name="TextBox 885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ln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" name="Line 886"/>
        <xdr:cNvSpPr>
          <a:spLocks/>
        </xdr:cNvSpPr>
      </xdr:nvSpPr>
      <xdr:spPr>
        <a:xfrm>
          <a:off x="8048625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9" name="TextBox 887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0" name="TextBox 894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1" name="TextBox 895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2" name="TextBox 896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3" name="TextBox 897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4" name="TextBox 898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 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5" name="TextBox 903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6" name="TextBox 904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7" name="Line 909"/>
        <xdr:cNvSpPr>
          <a:spLocks/>
        </xdr:cNvSpPr>
      </xdr:nvSpPr>
      <xdr:spPr>
        <a:xfrm>
          <a:off x="8048625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8" name="TextBox 910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9" name="Line 911"/>
        <xdr:cNvSpPr>
          <a:spLocks/>
        </xdr:cNvSpPr>
      </xdr:nvSpPr>
      <xdr:spPr>
        <a:xfrm>
          <a:off x="8048625" y="94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20" name="TextBox 912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21" name="TextBox 914"/>
        <xdr:cNvSpPr txBox="1">
          <a:spLocks noChangeArrowheads="1"/>
        </xdr:cNvSpPr>
      </xdr:nvSpPr>
      <xdr:spPr>
        <a:xfrm>
          <a:off x="8048625" y="9401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pred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NTU</a:t>
          </a:r>
        </a:p>
      </xdr:txBody>
    </xdr:sp>
    <xdr:clientData/>
  </xdr:twoCellAnchor>
  <xdr:twoCellAnchor>
    <xdr:from>
      <xdr:col>13</xdr:col>
      <xdr:colOff>0</xdr:colOff>
      <xdr:row>35</xdr:row>
      <xdr:rowOff>9525</xdr:rowOff>
    </xdr:from>
    <xdr:to>
      <xdr:col>13</xdr:col>
      <xdr:colOff>0</xdr:colOff>
      <xdr:row>35</xdr:row>
      <xdr:rowOff>161925</xdr:rowOff>
    </xdr:to>
    <xdr:sp>
      <xdr:nvSpPr>
        <xdr:cNvPr id="22" name="TextBox 135"/>
        <xdr:cNvSpPr txBox="1">
          <a:spLocks noChangeArrowheads="1"/>
        </xdr:cNvSpPr>
      </xdr:nvSpPr>
      <xdr:spPr>
        <a:xfrm>
          <a:off x="8048625" y="80391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34</xdr:row>
      <xdr:rowOff>85725</xdr:rowOff>
    </xdr:from>
    <xdr:to>
      <xdr:col>13</xdr:col>
      <xdr:colOff>0</xdr:colOff>
      <xdr:row>35</xdr:row>
      <xdr:rowOff>95250</xdr:rowOff>
    </xdr:to>
    <xdr:sp>
      <xdr:nvSpPr>
        <xdr:cNvPr id="23" name="TextBox 136"/>
        <xdr:cNvSpPr txBox="1">
          <a:spLocks noChangeArrowheads="1"/>
        </xdr:cNvSpPr>
      </xdr:nvSpPr>
      <xdr:spPr>
        <a:xfrm>
          <a:off x="8048625" y="78867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4" name="TextBox 137"/>
        <xdr:cNvSpPr txBox="1">
          <a:spLocks noChangeArrowheads="1"/>
        </xdr:cNvSpPr>
      </xdr:nvSpPr>
      <xdr:spPr>
        <a:xfrm>
          <a:off x="8048625" y="7419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0</xdr:colOff>
      <xdr:row>35</xdr:row>
      <xdr:rowOff>19050</xdr:rowOff>
    </xdr:from>
    <xdr:to>
      <xdr:col>13</xdr:col>
      <xdr:colOff>0</xdr:colOff>
      <xdr:row>35</xdr:row>
      <xdr:rowOff>228600</xdr:rowOff>
    </xdr:to>
    <xdr:sp>
      <xdr:nvSpPr>
        <xdr:cNvPr id="25" name="TextBox 138"/>
        <xdr:cNvSpPr txBox="1">
          <a:spLocks noChangeArrowheads="1"/>
        </xdr:cNvSpPr>
      </xdr:nvSpPr>
      <xdr:spPr>
        <a:xfrm>
          <a:off x="8048625" y="804862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ln</a:t>
          </a:r>
        </a:p>
      </xdr:txBody>
    </xdr:sp>
    <xdr:clientData/>
  </xdr:twoCellAnchor>
  <xdr:twoCellAnchor>
    <xdr:from>
      <xdr:col>13</xdr:col>
      <xdr:colOff>0</xdr:colOff>
      <xdr:row>35</xdr:row>
      <xdr:rowOff>104775</xdr:rowOff>
    </xdr:from>
    <xdr:to>
      <xdr:col>13</xdr:col>
      <xdr:colOff>0</xdr:colOff>
      <xdr:row>35</xdr:row>
      <xdr:rowOff>104775</xdr:rowOff>
    </xdr:to>
    <xdr:sp>
      <xdr:nvSpPr>
        <xdr:cNvPr id="26" name="Line 139"/>
        <xdr:cNvSpPr>
          <a:spLocks/>
        </xdr:cNvSpPr>
      </xdr:nvSpPr>
      <xdr:spPr>
        <a:xfrm>
          <a:off x="80486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7" name="TextBox 140"/>
        <xdr:cNvSpPr txBox="1">
          <a:spLocks noChangeArrowheads="1"/>
        </xdr:cNvSpPr>
      </xdr:nvSpPr>
      <xdr:spPr>
        <a:xfrm>
          <a:off x="8048625" y="7419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13</xdr:col>
      <xdr:colOff>0</xdr:colOff>
      <xdr:row>35</xdr:row>
      <xdr:rowOff>38100</xdr:rowOff>
    </xdr:from>
    <xdr:to>
      <xdr:col>13</xdr:col>
      <xdr:colOff>0</xdr:colOff>
      <xdr:row>35</xdr:row>
      <xdr:rowOff>190500</xdr:rowOff>
    </xdr:to>
    <xdr:sp>
      <xdr:nvSpPr>
        <xdr:cNvPr id="28" name="TextBox 141"/>
        <xdr:cNvSpPr txBox="1">
          <a:spLocks noChangeArrowheads="1"/>
        </xdr:cNvSpPr>
      </xdr:nvSpPr>
      <xdr:spPr>
        <a:xfrm>
          <a:off x="8048625" y="80676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9" name="TextBox 142"/>
        <xdr:cNvSpPr txBox="1">
          <a:spLocks noChangeArrowheads="1"/>
        </xdr:cNvSpPr>
      </xdr:nvSpPr>
      <xdr:spPr>
        <a:xfrm>
          <a:off x="8048625" y="7419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0" name="TextBox 143"/>
        <xdr:cNvSpPr txBox="1">
          <a:spLocks noChangeArrowheads="1"/>
        </xdr:cNvSpPr>
      </xdr:nvSpPr>
      <xdr:spPr>
        <a:xfrm>
          <a:off x="8048625" y="7419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1" name="Line 144"/>
        <xdr:cNvSpPr>
          <a:spLocks/>
        </xdr:cNvSpPr>
      </xdr:nvSpPr>
      <xdr:spPr>
        <a:xfrm>
          <a:off x="8048625" y="74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2" name="TextBox 145"/>
        <xdr:cNvSpPr txBox="1">
          <a:spLocks noChangeArrowheads="1"/>
        </xdr:cNvSpPr>
      </xdr:nvSpPr>
      <xdr:spPr>
        <a:xfrm>
          <a:off x="8048625" y="7419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3" name="Line 146"/>
        <xdr:cNvSpPr>
          <a:spLocks/>
        </xdr:cNvSpPr>
      </xdr:nvSpPr>
      <xdr:spPr>
        <a:xfrm>
          <a:off x="8048625" y="74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4" name="TextBox 147"/>
        <xdr:cNvSpPr txBox="1">
          <a:spLocks noChangeArrowheads="1"/>
        </xdr:cNvSpPr>
      </xdr:nvSpPr>
      <xdr:spPr>
        <a:xfrm>
          <a:off x="8048625" y="7419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35" name="TextBox 149"/>
        <xdr:cNvSpPr txBox="1">
          <a:spLocks noChangeArrowheads="1"/>
        </xdr:cNvSpPr>
      </xdr:nvSpPr>
      <xdr:spPr>
        <a:xfrm>
          <a:off x="8048625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36" name="Line 150"/>
        <xdr:cNvSpPr>
          <a:spLocks/>
        </xdr:cNvSpPr>
      </xdr:nvSpPr>
      <xdr:spPr>
        <a:xfrm>
          <a:off x="804862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37" name="Line 151"/>
        <xdr:cNvSpPr>
          <a:spLocks/>
        </xdr:cNvSpPr>
      </xdr:nvSpPr>
      <xdr:spPr>
        <a:xfrm>
          <a:off x="8048625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38" name="TextBox 152"/>
        <xdr:cNvSpPr txBox="1">
          <a:spLocks noChangeArrowheads="1"/>
        </xdr:cNvSpPr>
      </xdr:nvSpPr>
      <xdr:spPr>
        <a:xfrm>
          <a:off x="8048625" y="871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11</xdr:col>
      <xdr:colOff>0</xdr:colOff>
      <xdr:row>26</xdr:row>
      <xdr:rowOff>171450</xdr:rowOff>
    </xdr:from>
    <xdr:to>
      <xdr:col>11</xdr:col>
      <xdr:colOff>0</xdr:colOff>
      <xdr:row>27</xdr:row>
      <xdr:rowOff>190500</xdr:rowOff>
    </xdr:to>
    <xdr:sp>
      <xdr:nvSpPr>
        <xdr:cNvPr id="39" name="TextBox 163"/>
        <xdr:cNvSpPr txBox="1">
          <a:spLocks noChangeArrowheads="1"/>
        </xdr:cNvSpPr>
      </xdr:nvSpPr>
      <xdr:spPr>
        <a:xfrm>
          <a:off x="7219950" y="62198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0</xdr:colOff>
      <xdr:row>26</xdr:row>
      <xdr:rowOff>171450</xdr:rowOff>
    </xdr:from>
    <xdr:to>
      <xdr:col>11</xdr:col>
      <xdr:colOff>0</xdr:colOff>
      <xdr:row>27</xdr:row>
      <xdr:rowOff>114300</xdr:rowOff>
    </xdr:to>
    <xdr:sp>
      <xdr:nvSpPr>
        <xdr:cNvPr id="40" name="TextBox 164"/>
        <xdr:cNvSpPr txBox="1">
          <a:spLocks noChangeArrowheads="1"/>
        </xdr:cNvSpPr>
      </xdr:nvSpPr>
      <xdr:spPr>
        <a:xfrm>
          <a:off x="7219950" y="62198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11</xdr:col>
      <xdr:colOff>0</xdr:colOff>
      <xdr:row>26</xdr:row>
      <xdr:rowOff>161925</xdr:rowOff>
    </xdr:from>
    <xdr:to>
      <xdr:col>11</xdr:col>
      <xdr:colOff>0</xdr:colOff>
      <xdr:row>27</xdr:row>
      <xdr:rowOff>95250</xdr:rowOff>
    </xdr:to>
    <xdr:sp>
      <xdr:nvSpPr>
        <xdr:cNvPr id="41" name="TextBox 165"/>
        <xdr:cNvSpPr txBox="1">
          <a:spLocks noChangeArrowheads="1"/>
        </xdr:cNvSpPr>
      </xdr:nvSpPr>
      <xdr:spPr>
        <a:xfrm>
          <a:off x="7219950" y="62103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11</xdr:col>
      <xdr:colOff>0</xdr:colOff>
      <xdr:row>26</xdr:row>
      <xdr:rowOff>95250</xdr:rowOff>
    </xdr:from>
    <xdr:to>
      <xdr:col>11</xdr:col>
      <xdr:colOff>0</xdr:colOff>
      <xdr:row>27</xdr:row>
      <xdr:rowOff>38100</xdr:rowOff>
    </xdr:to>
    <xdr:sp>
      <xdr:nvSpPr>
        <xdr:cNvPr id="42" name="TextBox 166"/>
        <xdr:cNvSpPr txBox="1">
          <a:spLocks noChangeArrowheads="1"/>
        </xdr:cNvSpPr>
      </xdr:nvSpPr>
      <xdr:spPr>
        <a:xfrm>
          <a:off x="7219950" y="614362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 editAs="oneCell">
    <xdr:from>
      <xdr:col>29</xdr:col>
      <xdr:colOff>323850</xdr:colOff>
      <xdr:row>7</xdr:row>
      <xdr:rowOff>38100</xdr:rowOff>
    </xdr:from>
    <xdr:to>
      <xdr:col>37</xdr:col>
      <xdr:colOff>561975</xdr:colOff>
      <xdr:row>16</xdr:row>
      <xdr:rowOff>19050</xdr:rowOff>
    </xdr:to>
    <xdr:pic>
      <xdr:nvPicPr>
        <xdr:cNvPr id="43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26075" y="1809750"/>
          <a:ext cx="51149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190500</xdr:colOff>
      <xdr:row>16</xdr:row>
      <xdr:rowOff>76200</xdr:rowOff>
    </xdr:from>
    <xdr:to>
      <xdr:col>36</xdr:col>
      <xdr:colOff>428625</xdr:colOff>
      <xdr:row>24</xdr:row>
      <xdr:rowOff>219075</xdr:rowOff>
    </xdr:to>
    <xdr:pic>
      <xdr:nvPicPr>
        <xdr:cNvPr id="44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3838575"/>
          <a:ext cx="51149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152400</xdr:rowOff>
    </xdr:from>
    <xdr:to>
      <xdr:col>11</xdr:col>
      <xdr:colOff>542925</xdr:colOff>
      <xdr:row>2</xdr:row>
      <xdr:rowOff>219075</xdr:rowOff>
    </xdr:to>
    <xdr:pic>
      <xdr:nvPicPr>
        <xdr:cNvPr id="45" name="Picture 6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52400"/>
          <a:ext cx="3276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45</xdr:row>
      <xdr:rowOff>85725</xdr:rowOff>
    </xdr:from>
    <xdr:to>
      <xdr:col>13</xdr:col>
      <xdr:colOff>0</xdr:colOff>
      <xdr:row>46</xdr:row>
      <xdr:rowOff>95250</xdr:rowOff>
    </xdr:to>
    <xdr:sp>
      <xdr:nvSpPr>
        <xdr:cNvPr id="46" name="TextBox 702"/>
        <xdr:cNvSpPr txBox="1">
          <a:spLocks noChangeArrowheads="1"/>
        </xdr:cNvSpPr>
      </xdr:nvSpPr>
      <xdr:spPr>
        <a:xfrm>
          <a:off x="8048625" y="102965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46</xdr:row>
      <xdr:rowOff>85725</xdr:rowOff>
    </xdr:from>
    <xdr:to>
      <xdr:col>13</xdr:col>
      <xdr:colOff>0</xdr:colOff>
      <xdr:row>47</xdr:row>
      <xdr:rowOff>95250</xdr:rowOff>
    </xdr:to>
    <xdr:sp>
      <xdr:nvSpPr>
        <xdr:cNvPr id="47" name="TextBox 703"/>
        <xdr:cNvSpPr txBox="1">
          <a:spLocks noChangeArrowheads="1"/>
        </xdr:cNvSpPr>
      </xdr:nvSpPr>
      <xdr:spPr>
        <a:xfrm>
          <a:off x="8048625" y="105251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46</xdr:row>
      <xdr:rowOff>85725</xdr:rowOff>
    </xdr:from>
    <xdr:to>
      <xdr:col>13</xdr:col>
      <xdr:colOff>0</xdr:colOff>
      <xdr:row>47</xdr:row>
      <xdr:rowOff>95250</xdr:rowOff>
    </xdr:to>
    <xdr:sp>
      <xdr:nvSpPr>
        <xdr:cNvPr id="48" name="TextBox 704"/>
        <xdr:cNvSpPr txBox="1">
          <a:spLocks noChangeArrowheads="1"/>
        </xdr:cNvSpPr>
      </xdr:nvSpPr>
      <xdr:spPr>
        <a:xfrm>
          <a:off x="8048625" y="105251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47</xdr:row>
      <xdr:rowOff>85725</xdr:rowOff>
    </xdr:from>
    <xdr:to>
      <xdr:col>13</xdr:col>
      <xdr:colOff>0</xdr:colOff>
      <xdr:row>48</xdr:row>
      <xdr:rowOff>95250</xdr:rowOff>
    </xdr:to>
    <xdr:sp>
      <xdr:nvSpPr>
        <xdr:cNvPr id="49" name="TextBox 705"/>
        <xdr:cNvSpPr txBox="1">
          <a:spLocks noChangeArrowheads="1"/>
        </xdr:cNvSpPr>
      </xdr:nvSpPr>
      <xdr:spPr>
        <a:xfrm>
          <a:off x="8048625" y="107537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57150</xdr:colOff>
      <xdr:row>7</xdr:row>
      <xdr:rowOff>47625</xdr:rowOff>
    </xdr:from>
    <xdr:to>
      <xdr:col>11</xdr:col>
      <xdr:colOff>533400</xdr:colOff>
      <xdr:row>9</xdr:row>
      <xdr:rowOff>0</xdr:rowOff>
    </xdr:to>
    <xdr:sp>
      <xdr:nvSpPr>
        <xdr:cNvPr id="50" name="TextBox 707"/>
        <xdr:cNvSpPr txBox="1">
          <a:spLocks noChangeArrowheads="1"/>
        </xdr:cNvSpPr>
      </xdr:nvSpPr>
      <xdr:spPr>
        <a:xfrm>
          <a:off x="57150" y="1819275"/>
          <a:ext cx="7696200" cy="3619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NAPOMENA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Mogu se unositi samo podaci plave boje na sivoj podlozi
                     Poruka "SOS", znači da neki podatak nije unet. Poruka "VRIJ", znači nepravilan račun.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us.co.rs/kontakt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67"/>
  <sheetViews>
    <sheetView showGridLines="0" tabSelected="1" workbookViewId="0" topLeftCell="A1">
      <selection activeCell="Q8" sqref="Q8"/>
    </sheetView>
  </sheetViews>
  <sheetFormatPr defaultColWidth="9.140625" defaultRowHeight="12.75"/>
  <cols>
    <col min="1" max="5" width="9.00390625" style="8" customWidth="1"/>
    <col min="6" max="6" width="9.7109375" style="8" customWidth="1"/>
    <col min="7" max="11" width="10.7109375" style="8" customWidth="1"/>
    <col min="12" max="12" width="8.7109375" style="8" customWidth="1"/>
    <col min="13" max="13" width="3.7109375" style="2" customWidth="1"/>
    <col min="14" max="16384" width="9.140625" style="2" customWidth="1"/>
  </cols>
  <sheetData>
    <row r="1" spans="1:12" ht="26.25">
      <c r="A1" s="114" t="s">
        <v>43</v>
      </c>
      <c r="B1" s="110"/>
      <c r="C1" s="100"/>
      <c r="D1" s="20"/>
      <c r="E1" s="100"/>
      <c r="F1" s="20"/>
      <c r="G1" s="20"/>
      <c r="H1" s="101"/>
      <c r="I1" s="101"/>
      <c r="J1" s="101"/>
      <c r="K1" s="101"/>
      <c r="L1" s="101"/>
    </row>
    <row r="2" spans="1:12" ht="18">
      <c r="A2" s="111" t="s">
        <v>86</v>
      </c>
      <c r="B2" s="110"/>
      <c r="C2" s="100"/>
      <c r="D2" s="102"/>
      <c r="E2" s="100"/>
      <c r="F2" s="103"/>
      <c r="G2" s="104"/>
      <c r="H2" s="101"/>
      <c r="I2" s="101"/>
      <c r="J2" s="101"/>
      <c r="K2" s="101"/>
      <c r="L2" s="101"/>
    </row>
    <row r="3" spans="1:12" ht="18" customHeight="1">
      <c r="A3" s="115" t="s">
        <v>83</v>
      </c>
      <c r="B3" s="110"/>
      <c r="C3" s="100"/>
      <c r="D3" s="116"/>
      <c r="E3" s="19"/>
      <c r="F3" s="122" t="s">
        <v>28</v>
      </c>
      <c r="G3" s="117"/>
      <c r="H3" s="20"/>
      <c r="I3" s="20"/>
      <c r="J3" s="20"/>
      <c r="K3" s="20"/>
      <c r="L3" s="20"/>
    </row>
    <row r="4" spans="1:12" ht="12" customHeight="1" thickBot="1">
      <c r="A4" s="112"/>
      <c r="B4" s="113"/>
      <c r="C4" s="105"/>
      <c r="D4" s="106"/>
      <c r="E4" s="22"/>
      <c r="F4" s="107"/>
      <c r="G4" s="108"/>
      <c r="H4" s="109"/>
      <c r="I4" s="109"/>
      <c r="J4" s="22"/>
      <c r="K4" s="22"/>
      <c r="L4" s="22"/>
    </row>
    <row r="5" spans="1:13" ht="21.75" customHeight="1" thickTop="1">
      <c r="A5" s="9"/>
      <c r="B5" s="10" t="s">
        <v>44</v>
      </c>
      <c r="C5" s="9"/>
      <c r="D5" s="127" t="s">
        <v>84</v>
      </c>
      <c r="E5" s="127"/>
      <c r="F5" s="127"/>
      <c r="G5" s="127"/>
      <c r="H5" s="127"/>
      <c r="I5" s="9"/>
      <c r="J5" s="10" t="s">
        <v>0</v>
      </c>
      <c r="K5" s="125">
        <f ca="1">TODAY()</f>
        <v>42887</v>
      </c>
      <c r="L5" s="9"/>
      <c r="M5" s="1"/>
    </row>
    <row r="6" spans="1:13" ht="21.75" customHeight="1">
      <c r="A6" s="9"/>
      <c r="B6" s="10" t="s">
        <v>25</v>
      </c>
      <c r="C6" s="9"/>
      <c r="D6" s="128" t="s">
        <v>35</v>
      </c>
      <c r="E6" s="128"/>
      <c r="F6" s="128"/>
      <c r="G6" s="128"/>
      <c r="H6" s="128"/>
      <c r="I6" s="9"/>
      <c r="J6" s="10" t="s">
        <v>1</v>
      </c>
      <c r="K6" s="11" t="s">
        <v>34</v>
      </c>
      <c r="L6" s="9"/>
      <c r="M6" s="1"/>
    </row>
    <row r="7" spans="1:13" ht="21.75" customHeight="1" thickBot="1">
      <c r="A7" s="12"/>
      <c r="B7" s="13" t="s">
        <v>24</v>
      </c>
      <c r="C7" s="12"/>
      <c r="D7" s="129" t="s">
        <v>45</v>
      </c>
      <c r="E7" s="129"/>
      <c r="F7" s="129"/>
      <c r="G7" s="129"/>
      <c r="H7" s="129"/>
      <c r="I7" s="12"/>
      <c r="J7" s="13" t="s">
        <v>26</v>
      </c>
      <c r="K7" s="14" t="s">
        <v>27</v>
      </c>
      <c r="L7" s="12"/>
      <c r="M7" s="1"/>
    </row>
    <row r="8" spans="1:8" ht="19.5" customHeight="1" thickTop="1">
      <c r="A8" s="15"/>
      <c r="B8" s="16"/>
      <c r="C8" s="17"/>
      <c r="D8" s="17"/>
      <c r="E8" s="17"/>
      <c r="G8" s="18"/>
      <c r="H8" s="19"/>
    </row>
    <row r="9" spans="10:12" ht="12.75">
      <c r="J9" s="2"/>
      <c r="K9" s="2"/>
      <c r="L9" s="2"/>
    </row>
    <row r="10" spans="10:12" ht="12.75">
      <c r="J10" s="144" t="s">
        <v>48</v>
      </c>
      <c r="K10" s="2"/>
      <c r="L10" s="143" t="s">
        <v>49</v>
      </c>
    </row>
    <row r="11" spans="2:16" ht="21.75" customHeight="1" thickBot="1">
      <c r="B11" s="21" t="s">
        <v>46</v>
      </c>
      <c r="C11" s="21"/>
      <c r="D11" s="22"/>
      <c r="E11" s="22"/>
      <c r="F11" s="21"/>
      <c r="G11" s="22"/>
      <c r="H11" s="22"/>
      <c r="I11" s="23"/>
      <c r="J11" s="130" t="s">
        <v>47</v>
      </c>
      <c r="K11" s="131"/>
      <c r="L11" s="132"/>
      <c r="P11" s="20"/>
    </row>
    <row r="12" spans="1:12" s="3" customFormat="1" ht="18" customHeight="1" thickBot="1" thickTop="1">
      <c r="A12" s="25" t="s">
        <v>4</v>
      </c>
      <c r="B12" s="26" t="s">
        <v>12</v>
      </c>
      <c r="C12" s="27"/>
      <c r="D12" s="27"/>
      <c r="E12" s="28"/>
      <c r="F12" s="28"/>
      <c r="G12" s="29" t="s">
        <v>52</v>
      </c>
      <c r="H12" s="28"/>
      <c r="I12" s="29"/>
      <c r="J12" s="29" t="s">
        <v>53</v>
      </c>
      <c r="K12" s="27"/>
      <c r="L12" s="30"/>
    </row>
    <row r="13" spans="1:12" s="3" customFormat="1" ht="18" customHeight="1">
      <c r="A13" s="25"/>
      <c r="B13" s="31" t="s">
        <v>17</v>
      </c>
      <c r="C13" s="32"/>
      <c r="D13" s="32"/>
      <c r="E13" s="32"/>
      <c r="F13" s="30"/>
      <c r="G13" s="133" t="s">
        <v>29</v>
      </c>
      <c r="H13" s="133"/>
      <c r="I13" s="32"/>
      <c r="J13" s="133" t="s">
        <v>16</v>
      </c>
      <c r="K13" s="133"/>
      <c r="L13" s="30"/>
    </row>
    <row r="14" spans="1:12" s="3" customFormat="1" ht="18" customHeight="1">
      <c r="A14" s="25"/>
      <c r="B14" s="33" t="s">
        <v>18</v>
      </c>
      <c r="C14" s="32"/>
      <c r="D14" s="32"/>
      <c r="E14" s="32"/>
      <c r="F14" s="32"/>
      <c r="G14" s="134" t="s">
        <v>36</v>
      </c>
      <c r="H14" s="134"/>
      <c r="I14" s="32"/>
      <c r="J14" s="134" t="s">
        <v>36</v>
      </c>
      <c r="K14" s="134"/>
      <c r="L14" s="30"/>
    </row>
    <row r="15" spans="1:12" s="3" customFormat="1" ht="18" customHeight="1">
      <c r="A15" s="25"/>
      <c r="B15" s="31" t="s">
        <v>50</v>
      </c>
      <c r="C15" s="32"/>
      <c r="D15" s="32"/>
      <c r="E15" s="32"/>
      <c r="F15" s="68" t="s">
        <v>54</v>
      </c>
      <c r="G15" s="134">
        <v>4</v>
      </c>
      <c r="H15" s="134"/>
      <c r="I15" s="50" t="s">
        <v>55</v>
      </c>
      <c r="J15" s="134">
        <v>3</v>
      </c>
      <c r="K15" s="134"/>
      <c r="L15" s="32"/>
    </row>
    <row r="16" spans="1:12" s="3" customFormat="1" ht="18" customHeight="1" thickBot="1">
      <c r="A16" s="25"/>
      <c r="B16" s="36" t="s">
        <v>51</v>
      </c>
      <c r="C16" s="28"/>
      <c r="D16" s="28"/>
      <c r="E16" s="28"/>
      <c r="F16" s="28"/>
      <c r="G16" s="136" t="s">
        <v>19</v>
      </c>
      <c r="H16" s="136"/>
      <c r="I16" s="28"/>
      <c r="J16" s="137" t="str">
        <f>IF(G16="","",IF(G16="Registar","Omotač","Registar"))</f>
        <v>Omotač</v>
      </c>
      <c r="K16" s="137"/>
      <c r="L16" s="32"/>
    </row>
    <row r="17" spans="1:12" s="3" customFormat="1" ht="18" customHeight="1" thickBot="1">
      <c r="A17" s="25" t="s">
        <v>5</v>
      </c>
      <c r="B17" s="37" t="s">
        <v>56</v>
      </c>
      <c r="C17" s="38"/>
      <c r="D17" s="39"/>
      <c r="E17" s="40"/>
      <c r="F17" s="40"/>
      <c r="G17" s="40" t="s">
        <v>57</v>
      </c>
      <c r="H17" s="40"/>
      <c r="I17" s="40"/>
      <c r="J17" s="41" t="s">
        <v>30</v>
      </c>
      <c r="K17" s="42"/>
      <c r="L17" s="30"/>
    </row>
    <row r="18" spans="1:12" s="3" customFormat="1" ht="18" customHeight="1">
      <c r="A18" s="25"/>
      <c r="B18" s="31" t="s">
        <v>58</v>
      </c>
      <c r="C18" s="43"/>
      <c r="D18" s="44"/>
      <c r="E18" s="32"/>
      <c r="F18" s="32"/>
      <c r="G18" s="156" t="s">
        <v>107</v>
      </c>
      <c r="H18" s="157" t="s">
        <v>108</v>
      </c>
      <c r="I18" s="157" t="s">
        <v>109</v>
      </c>
      <c r="J18" s="158" t="s">
        <v>110</v>
      </c>
      <c r="K18" s="157" t="s">
        <v>31</v>
      </c>
      <c r="L18" s="30"/>
    </row>
    <row r="19" spans="1:12" s="3" customFormat="1" ht="18" customHeight="1">
      <c r="A19" s="25"/>
      <c r="B19" s="31" t="s">
        <v>59</v>
      </c>
      <c r="C19" s="43"/>
      <c r="D19" s="44"/>
      <c r="E19" s="32"/>
      <c r="F19" s="32"/>
      <c r="G19" s="46">
        <v>4</v>
      </c>
      <c r="H19" s="46">
        <v>160</v>
      </c>
      <c r="I19" s="46">
        <v>2774.3</v>
      </c>
      <c r="J19" s="46">
        <v>2.0692</v>
      </c>
      <c r="K19" s="46">
        <v>1</v>
      </c>
      <c r="L19" s="30"/>
    </row>
    <row r="20" spans="1:12" s="3" customFormat="1" ht="18" customHeight="1">
      <c r="A20" s="25"/>
      <c r="B20" s="31" t="s">
        <v>60</v>
      </c>
      <c r="C20" s="43"/>
      <c r="D20" s="44"/>
      <c r="E20" s="32"/>
      <c r="F20" s="32"/>
      <c r="G20" s="47">
        <f>G19</f>
        <v>4</v>
      </c>
      <c r="H20" s="46">
        <v>143.63</v>
      </c>
      <c r="I20" s="46">
        <v>2736.6</v>
      </c>
      <c r="J20" s="46">
        <v>2.1644</v>
      </c>
      <c r="K20" s="45" t="s">
        <v>32</v>
      </c>
      <c r="L20" s="30"/>
    </row>
    <row r="21" spans="1:12" s="3" customFormat="1" ht="18" customHeight="1">
      <c r="A21" s="25"/>
      <c r="B21" s="31" t="s">
        <v>61</v>
      </c>
      <c r="C21" s="43"/>
      <c r="D21" s="44"/>
      <c r="E21" s="32"/>
      <c r="F21" s="32"/>
      <c r="G21" s="47">
        <f>G19</f>
        <v>4</v>
      </c>
      <c r="H21" s="47">
        <f>H20</f>
        <v>143.63</v>
      </c>
      <c r="I21" s="46">
        <v>604.49</v>
      </c>
      <c r="J21" s="46">
        <v>922.6</v>
      </c>
      <c r="K21" s="47">
        <f>I20-I21</f>
        <v>2132.1099999999997</v>
      </c>
      <c r="L21" s="30"/>
    </row>
    <row r="22" spans="1:12" s="3" customFormat="1" ht="18" customHeight="1">
      <c r="A22" s="48"/>
      <c r="B22" s="31" t="s">
        <v>62</v>
      </c>
      <c r="C22" s="43"/>
      <c r="D22" s="44"/>
      <c r="E22" s="32"/>
      <c r="F22" s="32"/>
      <c r="G22" s="47">
        <f>G19</f>
        <v>4</v>
      </c>
      <c r="H22" s="46">
        <v>90</v>
      </c>
      <c r="I22" s="46">
        <v>377.01</v>
      </c>
      <c r="J22" s="46">
        <v>967</v>
      </c>
      <c r="K22" s="49"/>
      <c r="L22" s="50"/>
    </row>
    <row r="23" spans="1:12" s="3" customFormat="1" ht="18" customHeight="1" thickBot="1">
      <c r="A23" s="48"/>
      <c r="B23" s="31" t="s">
        <v>63</v>
      </c>
      <c r="C23" s="10"/>
      <c r="D23" s="32"/>
      <c r="E23" s="32"/>
      <c r="F23" s="50"/>
      <c r="G23" s="50"/>
      <c r="H23" s="35" t="s">
        <v>64</v>
      </c>
      <c r="I23" s="51">
        <v>70</v>
      </c>
      <c r="J23" s="50" t="s">
        <v>65</v>
      </c>
      <c r="K23" s="51">
        <v>90</v>
      </c>
      <c r="L23" s="50"/>
    </row>
    <row r="24" spans="1:12" s="3" customFormat="1" ht="18" customHeight="1" thickBot="1">
      <c r="A24" s="25" t="s">
        <v>6</v>
      </c>
      <c r="B24" s="37" t="s">
        <v>33</v>
      </c>
      <c r="C24" s="38"/>
      <c r="D24" s="39"/>
      <c r="E24" s="40"/>
      <c r="F24" s="40"/>
      <c r="G24" s="40"/>
      <c r="H24" s="40"/>
      <c r="I24" s="40"/>
      <c r="J24" s="40"/>
      <c r="K24" s="40"/>
      <c r="L24" s="32"/>
    </row>
    <row r="25" spans="1:12" s="3" customFormat="1" ht="18" customHeight="1">
      <c r="A25" s="48"/>
      <c r="B25" s="31" t="s">
        <v>20</v>
      </c>
      <c r="C25" s="32"/>
      <c r="D25" s="32"/>
      <c r="E25" s="52"/>
      <c r="F25" s="52"/>
      <c r="G25" s="50" t="s">
        <v>66</v>
      </c>
      <c r="H25" s="53">
        <v>500</v>
      </c>
      <c r="I25" s="50" t="s">
        <v>68</v>
      </c>
      <c r="J25" s="53">
        <v>15000</v>
      </c>
      <c r="K25" s="54"/>
      <c r="L25" s="32"/>
    </row>
    <row r="26" spans="1:12" s="3" customFormat="1" ht="18" customHeight="1">
      <c r="A26" s="48"/>
      <c r="B26" s="31" t="s">
        <v>21</v>
      </c>
      <c r="C26" s="32"/>
      <c r="D26" s="32"/>
      <c r="E26" s="32"/>
      <c r="F26" s="32"/>
      <c r="G26" s="124" t="s">
        <v>37</v>
      </c>
      <c r="H26" s="34">
        <v>340</v>
      </c>
      <c r="I26" s="124" t="s">
        <v>38</v>
      </c>
      <c r="J26" s="56">
        <f>IF(H26="",IF(K23="",IF(I22="","SOS",H25*(I19-I22)/3600),J25*J32*(K23-I23)/3600),"")</f>
      </c>
      <c r="K26" s="32"/>
      <c r="L26" s="32"/>
    </row>
    <row r="27" spans="1:12" s="3" customFormat="1" ht="18" customHeight="1" thickBot="1">
      <c r="A27" s="25"/>
      <c r="B27" s="57" t="s">
        <v>80</v>
      </c>
      <c r="C27" s="28"/>
      <c r="D27" s="139" t="s">
        <v>88</v>
      </c>
      <c r="E27" s="139"/>
      <c r="F27" s="32"/>
      <c r="G27" s="58" t="s">
        <v>67</v>
      </c>
      <c r="H27" s="59">
        <f>IF(D27="tečnosti","",IF(AND(D27="pare",H22=""),"SOS",H22))</f>
      </c>
      <c r="I27" s="58" t="s">
        <v>64</v>
      </c>
      <c r="J27" s="59">
        <f>IF(D27="pare","",IF(D27="tečnosti",K23,""))</f>
        <v>90</v>
      </c>
      <c r="K27" s="60"/>
      <c r="L27" s="32"/>
    </row>
    <row r="28" spans="1:12" s="3" customFormat="1" ht="18" customHeight="1" thickBot="1">
      <c r="A28" s="25" t="s">
        <v>7</v>
      </c>
      <c r="B28" s="61" t="s">
        <v>69</v>
      </c>
      <c r="C28" s="62"/>
      <c r="D28" s="63"/>
      <c r="E28" s="64"/>
      <c r="F28" s="65"/>
      <c r="G28" s="60"/>
      <c r="H28" s="66"/>
      <c r="I28" s="58"/>
      <c r="J28" s="66"/>
      <c r="K28" s="66"/>
      <c r="L28" s="67"/>
    </row>
    <row r="29" spans="1:22" s="3" customFormat="1" ht="18" customHeight="1">
      <c r="A29" s="48"/>
      <c r="B29" s="32"/>
      <c r="C29" s="31"/>
      <c r="D29" s="32"/>
      <c r="E29" s="32"/>
      <c r="F29" s="32"/>
      <c r="G29" s="153" t="s">
        <v>105</v>
      </c>
      <c r="H29" s="69" t="s">
        <v>39</v>
      </c>
      <c r="I29" s="154" t="s">
        <v>40</v>
      </c>
      <c r="J29" s="69" t="s">
        <v>106</v>
      </c>
      <c r="K29" s="155" t="s">
        <v>41</v>
      </c>
      <c r="L29" s="32"/>
      <c r="N29" s="6"/>
      <c r="O29" s="4"/>
      <c r="P29" s="4"/>
      <c r="Q29" s="4"/>
      <c r="R29" s="4"/>
      <c r="S29" s="4"/>
      <c r="T29" s="4"/>
      <c r="U29" s="4"/>
      <c r="V29" s="4"/>
    </row>
    <row r="30" spans="1:22" s="3" customFormat="1" ht="18" customHeight="1">
      <c r="A30" s="48"/>
      <c r="B30" s="147" t="s">
        <v>70</v>
      </c>
      <c r="C30" s="31"/>
      <c r="D30" s="32"/>
      <c r="E30" s="32"/>
      <c r="F30" s="32"/>
      <c r="G30" s="70">
        <f>ROUND((H19+H20)/2,2)</f>
        <v>151.82</v>
      </c>
      <c r="H30" s="71">
        <v>2.202</v>
      </c>
      <c r="I30" s="72">
        <v>2.115</v>
      </c>
      <c r="J30" s="71">
        <f>2.935*10^-5</f>
        <v>2.9350000000000002E-05</v>
      </c>
      <c r="K30" s="71">
        <f>1.417*10^-5/I30</f>
        <v>6.6997635933806144E-06</v>
      </c>
      <c r="L30" s="32"/>
      <c r="N30" s="6"/>
      <c r="O30" s="4"/>
      <c r="P30" s="4"/>
      <c r="Q30" s="4"/>
      <c r="R30" s="4"/>
      <c r="S30" s="4"/>
      <c r="T30" s="4"/>
      <c r="U30" s="4"/>
      <c r="V30" s="4"/>
    </row>
    <row r="31" spans="1:14" s="3" customFormat="1" ht="18" customHeight="1">
      <c r="A31" s="48"/>
      <c r="B31" s="147" t="s">
        <v>71</v>
      </c>
      <c r="C31" s="73"/>
      <c r="D31" s="73"/>
      <c r="E31" s="73"/>
      <c r="F31" s="32"/>
      <c r="G31" s="70">
        <f>IF(H22="",H21,ROUND((H21+H22)/2,2))</f>
        <v>116.82</v>
      </c>
      <c r="H31" s="71">
        <v>4.252</v>
      </c>
      <c r="I31" s="71">
        <v>946</v>
      </c>
      <c r="J31" s="71">
        <f>6.855*10^-4</f>
        <v>0.0006855000000000001</v>
      </c>
      <c r="K31" s="71">
        <f>2.391*10^-4/I31</f>
        <v>2.527484143763214E-07</v>
      </c>
      <c r="L31" s="74"/>
      <c r="M31" s="7"/>
      <c r="N31" s="7"/>
    </row>
    <row r="32" spans="1:12" s="3" customFormat="1" ht="18" customHeight="1">
      <c r="A32" s="48"/>
      <c r="B32" s="147" t="s">
        <v>72</v>
      </c>
      <c r="C32" s="32"/>
      <c r="D32" s="32"/>
      <c r="E32" s="75"/>
      <c r="F32" s="32"/>
      <c r="G32" s="70">
        <f>IF(K23="",I23,ROUND((I23+K23)/2,2))</f>
        <v>80</v>
      </c>
      <c r="H32" s="71">
        <v>4.217</v>
      </c>
      <c r="I32" s="72">
        <v>973.36</v>
      </c>
      <c r="J32" s="71">
        <f>6.695*10^-4</f>
        <v>0.0006695000000000001</v>
      </c>
      <c r="K32" s="71">
        <f>3.554*10^-4/I32</f>
        <v>3.651269828223884E-07</v>
      </c>
      <c r="L32" s="32"/>
    </row>
    <row r="33" spans="1:13" s="3" customFormat="1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45" t="s">
        <v>101</v>
      </c>
      <c r="K33" s="146"/>
      <c r="L33" s="146"/>
      <c r="M33" s="4"/>
    </row>
    <row r="34" spans="1:13" s="3" customFormat="1" ht="18" customHeight="1" thickBot="1">
      <c r="A34" s="8"/>
      <c r="B34" s="21" t="s">
        <v>87</v>
      </c>
      <c r="C34" s="76"/>
      <c r="D34" s="22"/>
      <c r="E34" s="22"/>
      <c r="F34" s="77"/>
      <c r="G34" s="22"/>
      <c r="H34" s="78"/>
      <c r="I34" s="22"/>
      <c r="J34" s="22"/>
      <c r="K34" s="22"/>
      <c r="L34" s="79"/>
      <c r="M34" s="4"/>
    </row>
    <row r="35" spans="1:13" s="3" customFormat="1" ht="18" customHeight="1" thickTop="1">
      <c r="A35" s="140" t="s">
        <v>8</v>
      </c>
      <c r="B35" s="80" t="s">
        <v>73</v>
      </c>
      <c r="C35" s="81"/>
      <c r="D35" s="82"/>
      <c r="E35" s="82"/>
      <c r="F35" s="82"/>
      <c r="G35" s="82"/>
      <c r="H35" s="123" t="s">
        <v>14</v>
      </c>
      <c r="I35" s="82"/>
      <c r="J35" s="82"/>
      <c r="K35" s="123" t="s">
        <v>15</v>
      </c>
      <c r="L35" s="82"/>
      <c r="M35" s="4"/>
    </row>
    <row r="36" spans="1:13" s="3" customFormat="1" ht="18" customHeight="1">
      <c r="A36" s="140"/>
      <c r="B36" s="31" t="s">
        <v>13</v>
      </c>
      <c r="C36" s="10"/>
      <c r="D36" s="10"/>
      <c r="E36" s="32"/>
      <c r="F36" s="120"/>
      <c r="G36" s="151" t="s">
        <v>102</v>
      </c>
      <c r="H36" s="83">
        <v>0.00025</v>
      </c>
      <c r="I36" s="32"/>
      <c r="J36" s="151" t="s">
        <v>104</v>
      </c>
      <c r="K36" s="83">
        <v>0.00025</v>
      </c>
      <c r="L36" s="120"/>
      <c r="M36" s="4"/>
    </row>
    <row r="37" spans="1:13" ht="18" customHeight="1">
      <c r="A37" s="140"/>
      <c r="B37" s="31" t="s">
        <v>3</v>
      </c>
      <c r="C37" s="10"/>
      <c r="D37" s="10"/>
      <c r="E37" s="84"/>
      <c r="F37" s="9"/>
      <c r="G37" s="152" t="s">
        <v>74</v>
      </c>
      <c r="H37" s="83">
        <v>0.0023</v>
      </c>
      <c r="I37" s="9"/>
      <c r="J37" s="138" t="s">
        <v>22</v>
      </c>
      <c r="K37" s="138"/>
      <c r="L37" s="138"/>
      <c r="M37" s="5"/>
    </row>
    <row r="38" spans="1:13" ht="18" customHeight="1">
      <c r="A38" s="140"/>
      <c r="B38" s="31" t="s">
        <v>75</v>
      </c>
      <c r="C38" s="10"/>
      <c r="D38" s="10"/>
      <c r="E38" s="9"/>
      <c r="F38" s="121"/>
      <c r="G38" s="85" t="s">
        <v>103</v>
      </c>
      <c r="H38" s="86">
        <f>ROUND(H36/H37,3)</f>
        <v>0.109</v>
      </c>
      <c r="I38" s="9"/>
      <c r="J38" s="85" t="s">
        <v>42</v>
      </c>
      <c r="K38" s="86">
        <f>ROUND(K36/H37,3)</f>
        <v>0.109</v>
      </c>
      <c r="L38" s="119"/>
      <c r="M38" s="5"/>
    </row>
    <row r="39" spans="1:13" ht="18" customHeight="1">
      <c r="A39" s="140"/>
      <c r="B39" s="31" t="s">
        <v>2</v>
      </c>
      <c r="C39" s="10"/>
      <c r="D39" s="10"/>
      <c r="E39" s="9"/>
      <c r="F39" s="121"/>
      <c r="G39" s="87" t="s">
        <v>82</v>
      </c>
      <c r="H39" s="148">
        <v>0.25</v>
      </c>
      <c r="I39" s="161"/>
      <c r="J39" s="149" t="s">
        <v>81</v>
      </c>
      <c r="K39" s="148">
        <v>0.25</v>
      </c>
      <c r="L39" s="150"/>
      <c r="M39" s="5"/>
    </row>
    <row r="40" spans="1:13" ht="18" customHeight="1">
      <c r="A40" s="140" t="s">
        <v>9</v>
      </c>
      <c r="B40" s="80" t="s">
        <v>76</v>
      </c>
      <c r="C40" s="90"/>
      <c r="D40" s="90"/>
      <c r="E40" s="90"/>
      <c r="F40" s="90"/>
      <c r="G40" s="88"/>
      <c r="H40" s="9"/>
      <c r="I40" s="9"/>
      <c r="J40" s="160" t="s">
        <v>112</v>
      </c>
      <c r="K40" s="148">
        <v>4</v>
      </c>
      <c r="L40" s="9"/>
      <c r="M40" s="5"/>
    </row>
    <row r="41" spans="1:13" ht="18" customHeight="1">
      <c r="A41" s="140" t="s">
        <v>10</v>
      </c>
      <c r="B41" s="80" t="s">
        <v>77</v>
      </c>
      <c r="C41" s="90"/>
      <c r="D41" s="90"/>
      <c r="E41" s="90"/>
      <c r="F41" s="90"/>
      <c r="G41" s="88"/>
      <c r="H41" s="55"/>
      <c r="I41" s="55"/>
      <c r="J41" s="159" t="s">
        <v>111</v>
      </c>
      <c r="K41" s="89">
        <v>25</v>
      </c>
      <c r="L41" s="91"/>
      <c r="M41" s="5"/>
    </row>
    <row r="42" spans="1:12" ht="15" customHeight="1">
      <c r="A42" s="140" t="s">
        <v>11</v>
      </c>
      <c r="B42" s="80" t="s">
        <v>23</v>
      </c>
      <c r="C42" s="90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2" ht="15" customHeight="1">
      <c r="A43" s="141"/>
      <c r="B43" s="90"/>
      <c r="C43" s="90"/>
      <c r="D43" s="135"/>
      <c r="E43" s="135"/>
      <c r="F43" s="135"/>
      <c r="G43" s="135"/>
      <c r="H43" s="135"/>
      <c r="I43" s="135"/>
      <c r="J43" s="135"/>
      <c r="K43" s="135"/>
      <c r="L43" s="135"/>
    </row>
    <row r="44" ht="15.75" customHeight="1"/>
    <row r="45" spans="2:12" ht="18" customHeight="1" thickBot="1">
      <c r="B45" s="21" t="s">
        <v>89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3" s="3" customFormat="1" ht="18" customHeight="1" thickBot="1" thickTop="1">
      <c r="A46" s="140" t="s">
        <v>90</v>
      </c>
      <c r="B46" s="80" t="s">
        <v>91</v>
      </c>
      <c r="C46" s="81"/>
      <c r="D46" s="82"/>
      <c r="E46" s="82"/>
      <c r="F46" s="82"/>
      <c r="G46" s="82"/>
      <c r="H46" s="142" t="s">
        <v>100</v>
      </c>
      <c r="I46" s="142"/>
      <c r="J46" s="142"/>
      <c r="K46" s="142"/>
      <c r="L46" s="142"/>
      <c r="M46" s="4"/>
    </row>
    <row r="47" spans="1:13" s="3" customFormat="1" ht="18" customHeight="1" thickBot="1" thickTop="1">
      <c r="A47" s="140" t="s">
        <v>93</v>
      </c>
      <c r="B47" s="80" t="s">
        <v>94</v>
      </c>
      <c r="C47" s="81"/>
      <c r="D47" s="82"/>
      <c r="E47" s="82"/>
      <c r="F47" s="82"/>
      <c r="G47" s="82"/>
      <c r="H47" s="142" t="s">
        <v>100</v>
      </c>
      <c r="I47" s="142"/>
      <c r="J47" s="142"/>
      <c r="K47" s="142"/>
      <c r="L47" s="142"/>
      <c r="M47" s="4"/>
    </row>
    <row r="48" spans="1:13" s="3" customFormat="1" ht="18" customHeight="1" thickTop="1">
      <c r="A48" s="140" t="s">
        <v>95</v>
      </c>
      <c r="B48" s="80" t="s">
        <v>96</v>
      </c>
      <c r="C48" s="81"/>
      <c r="D48" s="82"/>
      <c r="E48" s="82"/>
      <c r="F48" s="82"/>
      <c r="G48" s="82"/>
      <c r="H48" s="142" t="s">
        <v>92</v>
      </c>
      <c r="I48" s="142"/>
      <c r="J48" s="142"/>
      <c r="K48" s="142"/>
      <c r="L48" s="142"/>
      <c r="M48" s="4"/>
    </row>
    <row r="49" spans="2:4" ht="15.75" customHeight="1">
      <c r="B49" s="118" t="s">
        <v>85</v>
      </c>
      <c r="C49" s="24"/>
      <c r="D49" s="126" t="s">
        <v>97</v>
      </c>
    </row>
    <row r="50" spans="4:9" ht="15.75" customHeight="1">
      <c r="D50" s="126" t="s">
        <v>98</v>
      </c>
      <c r="I50" s="92" t="s">
        <v>78</v>
      </c>
    </row>
    <row r="51" spans="3:9" ht="15.75" customHeight="1">
      <c r="C51" s="94"/>
      <c r="D51" s="126" t="s">
        <v>99</v>
      </c>
      <c r="I51" s="92" t="s">
        <v>79</v>
      </c>
    </row>
    <row r="52" spans="1:4" ht="15.75" customHeight="1">
      <c r="A52" s="95"/>
      <c r="B52" s="93"/>
      <c r="C52" s="96"/>
      <c r="D52" s="96"/>
    </row>
    <row r="53" spans="1:4" ht="15.75" customHeight="1">
      <c r="A53" s="95"/>
      <c r="B53" s="93"/>
      <c r="C53" s="96"/>
      <c r="D53" s="96"/>
    </row>
    <row r="54" spans="1:4" ht="15.75" customHeight="1">
      <c r="A54" s="93"/>
      <c r="B54" s="97"/>
      <c r="C54" s="97"/>
      <c r="D54" s="97"/>
    </row>
    <row r="55" spans="1:4" ht="15.75" customHeight="1">
      <c r="A55" s="93"/>
      <c r="B55" s="97"/>
      <c r="C55" s="97"/>
      <c r="D55" s="97"/>
    </row>
    <row r="56" ht="15.75" customHeight="1">
      <c r="I56" s="95"/>
    </row>
    <row r="57" ht="15.75" customHeight="1"/>
    <row r="58" ht="15.75" customHeight="1"/>
    <row r="59" ht="15.75" customHeight="1"/>
    <row r="60" spans="1:6" ht="15.75" customHeight="1">
      <c r="A60" s="98"/>
      <c r="B60" s="99"/>
      <c r="C60" s="99"/>
      <c r="D60" s="99"/>
      <c r="E60" s="99"/>
      <c r="F60" s="99"/>
    </row>
    <row r="61" ht="15.75" customHeight="1"/>
    <row r="62" ht="15.75" customHeight="1"/>
    <row r="63" ht="15.75" customHeight="1"/>
    <row r="65" ht="12.75">
      <c r="D65" s="94"/>
    </row>
    <row r="66" ht="12.75">
      <c r="D66" s="94"/>
    </row>
    <row r="67" spans="2:4" ht="12.75">
      <c r="B67" s="93"/>
      <c r="C67" s="94"/>
      <c r="D67" s="94"/>
    </row>
  </sheetData>
  <sheetProtection password="C784" sheet="1" objects="1" scenarios="1"/>
  <mergeCells count="19">
    <mergeCell ref="H46:L46"/>
    <mergeCell ref="H47:L47"/>
    <mergeCell ref="H48:L48"/>
    <mergeCell ref="D42:L42"/>
    <mergeCell ref="D43:L43"/>
    <mergeCell ref="G15:H15"/>
    <mergeCell ref="J15:K15"/>
    <mergeCell ref="G16:H16"/>
    <mergeCell ref="J16:K16"/>
    <mergeCell ref="J37:L37"/>
    <mergeCell ref="D27:E27"/>
    <mergeCell ref="G13:H13"/>
    <mergeCell ref="J13:K13"/>
    <mergeCell ref="G14:H14"/>
    <mergeCell ref="J14:K14"/>
    <mergeCell ref="D5:H5"/>
    <mergeCell ref="D6:H6"/>
    <mergeCell ref="D7:H7"/>
    <mergeCell ref="J11:L11"/>
  </mergeCells>
  <dataValidations count="29">
    <dataValidation allowBlank="1" showInputMessage="1" showErrorMessage="1" promptTitle="Racunska toplotna snaga" prompt="Racuna se preko zadatih protoka i temperatura izlaza i ulaza tecnosti ili entalpija pare" sqref="J26"/>
    <dataValidation allowBlank="1" showInputMessage="1" showErrorMessage="1" prompt="Obavezan podatak, ako nije zadat kapacitet razmene" sqref="K25"/>
    <dataValidation allowBlank="1" showInputMessage="1" showErrorMessage="1" prompt="Opcioni podatak, ako je zadat ima prioritet pri odredjivanju protoka" sqref="H26"/>
    <dataValidation allowBlank="1" showInputMessage="1" showErrorMessage="1" promptTitle="Temperatura tecnosti na izlazu" prompt="Opcioni podatak, &#10;obavezan ako je zadat kapacitet razmene&#10;ili ako nije zadata izlazna temperatura kondenzata" sqref="K23"/>
    <dataValidation allowBlank="1" showInputMessage="1" showErrorMessage="1" prompt="Opcioni podatak, ako nisu zadati otpori zaprljanja" sqref="H36:H37 K36 J37"/>
    <dataValidation allowBlank="1" showInputMessage="1" showErrorMessage="1" prompt="Opcioni podatak&#10;Dodatni uslovi i ogranicenja&#10;videti ALARM" sqref="L40"/>
    <dataValidation allowBlank="1" showInputMessage="1" showErrorMessage="1" promptTitle="RAZMAK ZA PREGRADU" prompt="Razmak za ugradnju pregrade broja prolaza" sqref="L34"/>
    <dataValidation allowBlank="1" showInputMessage="1" showErrorMessage="1" promptTitle="PRIMAR" prompt="Para ili gas" sqref="G13"/>
    <dataValidation allowBlank="1" showInputMessage="1" showErrorMessage="1" prompt="Hemijska formula tecnosti" sqref="G14 J14"/>
    <dataValidation allowBlank="1" showInputMessage="1" showErrorMessage="1" promptTitle="SEKUNDAR" prompt="Tecnost bez promene faze" sqref="J13"/>
    <dataValidation allowBlank="1" showInputMessage="1" showErrorMessage="1" prompt="Fluid koji predaje toplotu" sqref="G12"/>
    <dataValidation allowBlank="1" showInputMessage="1" showErrorMessage="1" prompt="Fluid koji prima toplotu" sqref="J12"/>
    <dataValidation allowBlank="1" showInputMessage="1" showErrorMessage="1" prompt="Opcioni podatak&#10;" sqref="K41 H39 K39"/>
    <dataValidation type="list" allowBlank="1" showInputMessage="1" showErrorMessage="1" sqref="K7">
      <formula1>"PONUDA,PROJEKT"</formula1>
    </dataValidation>
    <dataValidation allowBlank="1" showInputMessage="1" showErrorMessage="1" prompt="Opcioni podatak&#10;Dodatni uslovi i ogranicenja&#10;" sqref="K40"/>
    <dataValidation type="list" allowBlank="1" showInputMessage="1" showErrorMessage="1" promptTitle="Tok hladjenja PRIMARA" prompt="Izabrati iz menija:&#10;PKT - Hladjenje pare (P), kondenzacija (K) i hladjenje tecnosti (T) u istom aparatu,&#10;PK+T - Hladjenje pare i kondenzacija (PK) u jednom aparatu, a hladjenje tecnosti (T) u drugom aparatu" sqref="J17">
      <formula1>"PKT,PK+T"</formula1>
    </dataValidation>
    <dataValidation allowBlank="1" showInputMessage="1" showErrorMessage="1" prompt="Obavezan podatak za bilo koju paru" sqref="G19:H19"/>
    <dataValidation allowBlank="1" showInputMessage="1" showErrorMessage="1" prompt="Obavezan podatak za bilo koju paru,&#10;OSIM ZA VODENU PARU" sqref="H20 I19:J21"/>
    <dataValidation allowBlank="1" showInputMessage="1" showErrorMessage="1" prompt="Obavezan podatak za bilo koju paru,&#10;ako je u vlaznom podrucju" sqref="K19 K22"/>
    <dataValidation allowBlank="1" showInputMessage="1" showErrorMessage="1" promptTitle="Opcioni podatak" prompt="Ako nije zadat proizvodjac usvaja optimalnu vrednost" sqref="H22"/>
    <dataValidation allowBlank="1" showInputMessage="1" showErrorMessage="1" prompt="Obavezan podatak za bilo koju paru (ako je zadata temperatura kondenzata na izlazu),OSIM ZA VODENU PARU" sqref="I22:J22"/>
    <dataValidation allowBlank="1" showInputMessage="1" showErrorMessage="1" promptTitle="Temperatura tecnosti na ulazu" prompt="Obavezani podatak" sqref="I23"/>
    <dataValidation allowBlank="1" showInputMessage="1" showErrorMessage="1" prompt="Neobavezan podatak za vodenu paru i vodu.&#10;Za ostale fluide. ako se ne zadaju uzimaju se vrednosti iz literature.&#10;U specijalnim slucajevima su potrebna merenja." sqref="H30:K32"/>
    <dataValidation allowBlank="1" showInputMessage="1" showErrorMessage="1" prompt="Obavezan podatak, ako nije zadata toplotna snaga razmene" sqref="H25 J25"/>
    <dataValidation type="list" allowBlank="1" showInputMessage="1" showErrorMessage="1" sqref="G16:H16">
      <formula1>"Registar,Omotač"</formula1>
    </dataValidation>
    <dataValidation type="list" allowBlank="1" showInputMessage="1" showErrorMessage="1" prompt="Opcioni podatak, kontrola jedne temperature na izlazu" errorTitle="TEMPERATURA NA IZLAZU" error="Moze se zadati izlazna temperatura PRIMARA, SEKUNDARA ili nijedna" sqref="D27:E27">
      <formula1>"PARE,TEČNOSTI"</formula1>
    </dataValidation>
    <dataValidation type="list" allowBlank="1" showInputMessage="1" showErrorMessage="1" promptTitle="Izabrati iz menija" prompt="Ako nije uneta opcija, izbor materijala vrši proizvođač" errorTitle="TEMPERATURA NA IZLAZU" error="Moze se zadati izlazna temperatura PRIMARA, SEKUNDARA ili nijedna" sqref="H46:L46">
      <formula1>"NARUČILAC,PROIZVOĐAČ,KONSULTACIJA PROIZVOĐA I NARUČIOCA"</formula1>
    </dataValidation>
    <dataValidation type="list" allowBlank="1" showInputMessage="1" showErrorMessage="1" promptTitle="Izabrati iz menija" prompt="Ako nije uneta opcija, klasifikaciju vrši proizvođač" errorTitle="TEMPERATURA NA IZLAZU" error="Moze se zadati izlazna temperatura PRIMARA, SEKUNDARA ili nijedna" sqref="H47:L47">
      <formula1>"NARUČILAC,PROIZVOĐAČ,KONSULTACIJA PROIZVOĐA I NARUČIOCA"</formula1>
    </dataValidation>
    <dataValidation type="list" allowBlank="1" showInputMessage="1" showErrorMessage="1" promptTitle="Izabrati iz menija" prompt="Ako nije uneta opcija, kategorizaciju vrši proizvođač ili imenovano telo" errorTitle="TEMPERATURA NA IZLAZU" error="Moze se zadati izlazna temperatura PRIMARA, SEKUNDARA ili nijedna" sqref="H48:L48">
      <formula1>"NARUČILAC,PROIZVOĐAČ,KONSULTACIJA PROIZVOĐA I NARUČIOCA"</formula1>
    </dataValidation>
  </dataValidations>
  <hyperlinks>
    <hyperlink ref="F3" r:id="rId1" display="KONTAKT"/>
  </hyperlinks>
  <printOptions/>
  <pageMargins left="0.7" right="0.2" top="0.7" bottom="0.5" header="0.5" footer="0.5"/>
  <pageSetup horizontalDpi="600" verticalDpi="600" orientation="portrait" paperSize="9" scale="80" r:id="rId5"/>
  <headerFooter alignWithMargins="0">
    <oddHeader>&amp;L&amp;"YUOptimaB,Regular""PROTEUS"&amp;"Arial,Regular", Loznica&amp;R&amp;A</oddHeader>
    <oddFooter>&amp;R&amp;P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Dusan</cp:lastModifiedBy>
  <cp:lastPrinted>2017-06-01T15:56:08Z</cp:lastPrinted>
  <dcterms:created xsi:type="dcterms:W3CDTF">1999-12-25T14:09:33Z</dcterms:created>
  <dcterms:modified xsi:type="dcterms:W3CDTF">2017-06-01T18:37:13Z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